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00"/>
  </bookViews>
  <sheets>
    <sheet name="ФЭО" sheetId="5" r:id="rId1"/>
    <sheet name="для корпоративных ДОП" sheetId="3" r:id="rId2"/>
  </sheets>
  <definedNames>
    <definedName name="_ftn1" localSheetId="0">ФЭО!$A$25</definedName>
    <definedName name="_ftnref1" localSheetId="0">ФЭО!$B$21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5" l="1"/>
  <c r="C17" i="5"/>
  <c r="C16" i="5"/>
  <c r="C14" i="5"/>
  <c r="C20" i="5"/>
  <c r="C21" i="5"/>
  <c r="D12" i="3" l="1"/>
  <c r="D14" i="3"/>
  <c r="D16" i="3"/>
  <c r="D10" i="3" l="1"/>
  <c r="D9" i="3" s="1"/>
  <c r="D20" i="3" s="1"/>
  <c r="D21" i="3" s="1"/>
  <c r="C22" i="5" s="1"/>
  <c r="C15" i="5"/>
</calcChain>
</file>

<file path=xl/comments1.xml><?xml version="1.0" encoding="utf-8"?>
<comments xmlns="http://schemas.openxmlformats.org/spreadsheetml/2006/main">
  <authors>
    <author>Автор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укаывается с учетом НДФЛ (13%)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 учетом НДФЛ (13%)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с учетом НДФЛ (13%)</t>
        </r>
      </text>
    </comment>
  </commentList>
</comments>
</file>

<file path=xl/sharedStrings.xml><?xml version="1.0" encoding="utf-8"?>
<sst xmlns="http://schemas.openxmlformats.org/spreadsheetml/2006/main" count="51" uniqueCount="50">
  <si>
    <t>Финансово-экономическое обоснование</t>
  </si>
  <si>
    <r>
      <t>/</t>
    </r>
    <r>
      <rPr>
        <i/>
        <sz val="11"/>
        <color theme="1"/>
        <rFont val="Calibri"/>
        <family val="2"/>
        <charset val="204"/>
        <scheme val="minor"/>
      </rPr>
      <t>указать название программы</t>
    </r>
    <r>
      <rPr>
        <sz val="11"/>
        <color theme="1"/>
        <rFont val="Calibri"/>
        <family val="2"/>
        <scheme val="minor"/>
      </rPr>
      <t>/</t>
    </r>
  </si>
  <si>
    <t>№</t>
  </si>
  <si>
    <t>Сведения о Программе</t>
  </si>
  <si>
    <r>
      <t xml:space="preserve">численность учебной группы, </t>
    </r>
    <r>
      <rPr>
        <i/>
        <sz val="11"/>
        <color theme="1"/>
        <rFont val="Times New Roman"/>
        <family val="1"/>
        <charset val="204"/>
      </rPr>
      <t>чел.</t>
    </r>
  </si>
  <si>
    <r>
      <t xml:space="preserve">трудоемкость </t>
    </r>
    <r>
      <rPr>
        <i/>
        <sz val="11"/>
        <color theme="1"/>
        <rFont val="Times New Roman"/>
        <family val="1"/>
        <charset val="204"/>
      </rPr>
      <t>(зач. ед./акад. час. /ауд. час/ конт.час)</t>
    </r>
  </si>
  <si>
    <r>
      <t xml:space="preserve">продолжительность обучения </t>
    </r>
    <r>
      <rPr>
        <i/>
        <sz val="11"/>
        <color theme="1"/>
        <rFont val="Times New Roman"/>
        <family val="1"/>
        <charset val="204"/>
      </rPr>
      <t>(в днях/ неделях/ месяцах/ годах)</t>
    </r>
  </si>
  <si>
    <t>Сведения о планируемых затратах на Программу</t>
  </si>
  <si>
    <t>Расходы на реализацию и руководство Программой:</t>
  </si>
  <si>
    <r>
      <t xml:space="preserve">фонд оплаты труда (включая штатных и привлеченных преподавателей, УВП и АУП по Программе), </t>
    </r>
    <r>
      <rPr>
        <i/>
        <sz val="11"/>
        <color theme="1"/>
        <rFont val="Times New Roman"/>
        <family val="1"/>
        <charset val="204"/>
      </rPr>
      <t>руб.</t>
    </r>
  </si>
  <si>
    <r>
      <t xml:space="preserve">начисления на фонд заработной платы (страховые взносы), </t>
    </r>
    <r>
      <rPr>
        <i/>
        <sz val="11"/>
        <color theme="1"/>
        <rFont val="Times New Roman"/>
        <family val="1"/>
        <charset val="204"/>
      </rPr>
      <t>руб.</t>
    </r>
  </si>
  <si>
    <r>
      <t xml:space="preserve">материальные затраты (приобретение оборудования и др.), </t>
    </r>
    <r>
      <rPr>
        <i/>
        <sz val="11"/>
        <color theme="1"/>
        <rFont val="Times New Roman"/>
        <family val="1"/>
        <charset val="204"/>
      </rPr>
      <t>руб.</t>
    </r>
  </si>
  <si>
    <r>
      <t xml:space="preserve">затраты на маркетинг и рекламу образовательной Программы, </t>
    </r>
    <r>
      <rPr>
        <i/>
        <sz val="11"/>
        <color theme="1"/>
        <rFont val="Times New Roman"/>
        <family val="1"/>
        <charset val="204"/>
      </rPr>
      <t>руб.</t>
    </r>
    <r>
      <rPr>
        <sz val="11"/>
        <color theme="1"/>
        <rFont val="Times New Roman"/>
        <family val="1"/>
        <charset val="204"/>
      </rPr>
      <t xml:space="preserve"> </t>
    </r>
  </si>
  <si>
    <r>
      <t xml:space="preserve">прочие расходы (при наличии) на амортизацию затрат на разработку обновление и развитие ДОП и др.), </t>
    </r>
    <r>
      <rPr>
        <i/>
        <sz val="11"/>
        <color theme="1"/>
        <rFont val="Times New Roman"/>
        <family val="1"/>
        <charset val="204"/>
      </rPr>
      <t>руб.</t>
    </r>
  </si>
  <si>
    <t>Маржинальность Программы</t>
  </si>
  <si>
    <r>
      <t xml:space="preserve">планируемый доход программы (Цена Договора), </t>
    </r>
    <r>
      <rPr>
        <i/>
        <sz val="11"/>
        <color theme="1"/>
        <rFont val="Times New Roman"/>
        <family val="1"/>
        <charset val="204"/>
      </rPr>
      <t>руб.</t>
    </r>
    <r>
      <rPr>
        <sz val="11"/>
        <color theme="1"/>
        <rFont val="Times New Roman"/>
        <family val="1"/>
        <charset val="204"/>
      </rPr>
      <t xml:space="preserve"> </t>
    </r>
  </si>
  <si>
    <t xml:space="preserve">процент[1]отчисления в ЦБ, % </t>
  </si>
  <si>
    <r>
      <t xml:space="preserve">маржинальность, </t>
    </r>
    <r>
      <rPr>
        <i/>
        <sz val="11"/>
        <color theme="1"/>
        <rFont val="Times New Roman"/>
        <family val="1"/>
        <charset val="204"/>
      </rPr>
      <t>%</t>
    </r>
    <r>
      <rPr>
        <i/>
        <sz val="11"/>
        <color theme="1"/>
        <rFont val="Calibri"/>
        <family val="2"/>
        <charset val="204"/>
        <scheme val="minor"/>
      </rPr>
      <t xml:space="preserve"> </t>
    </r>
  </si>
  <si>
    <t>[1] Указывается размер отчислений в ЦБ. Показатель может быть изменен в соответствии с установленными в НИУ ВШЭ правилами на этапе подготовки приказа об утверждении стоимости обучения.</t>
  </si>
  <si>
    <t xml:space="preserve">Приложение 1 </t>
  </si>
  <si>
    <t>к финансово - экономическому обоснованию</t>
  </si>
  <si>
    <t>по дополнительной профессиональной программе‒ программе повышения квалификации /программе профессиональной переподготовки /</t>
  </si>
  <si>
    <r>
      <rPr>
        <b/>
        <sz val="11"/>
        <color theme="1"/>
        <rFont val="Times New Roman"/>
        <family val="1"/>
        <charset val="204"/>
      </rPr>
      <t>дополнительной общеобразовательной программе ‒ дополнительной  общеразвивающей программе для взрослых</t>
    </r>
    <r>
      <rPr>
        <sz val="11"/>
        <color theme="1"/>
        <rFont val="Times New Roman"/>
        <family val="1"/>
        <charset val="204"/>
      </rPr>
      <t xml:space="preserve"> </t>
    </r>
    <r>
      <rPr>
        <i/>
        <sz val="11"/>
        <color rgb="FFFF0000"/>
        <rFont val="Times New Roman"/>
        <family val="1"/>
        <charset val="204"/>
      </rPr>
      <t>(выбрать нужное)</t>
    </r>
  </si>
  <si>
    <r>
      <t>"</t>
    </r>
    <r>
      <rPr>
        <sz val="11"/>
        <color rgb="FFFF0000"/>
        <rFont val="Times New Roman"/>
        <family val="1"/>
        <charset val="204"/>
      </rPr>
      <t>У</t>
    </r>
    <r>
      <rPr>
        <i/>
        <sz val="11"/>
        <color rgb="FFFF0000"/>
        <rFont val="Times New Roman"/>
        <family val="1"/>
        <charset val="204"/>
      </rPr>
      <t>казать полное название Программы</t>
    </r>
    <r>
      <rPr>
        <sz val="11"/>
        <color theme="1"/>
        <rFont val="Times New Roman"/>
        <family val="1"/>
        <charset val="204"/>
      </rPr>
      <t>"</t>
    </r>
  </si>
  <si>
    <t xml:space="preserve">Наименование статьи </t>
  </si>
  <si>
    <t>Нормативы****</t>
  </si>
  <si>
    <t>Сумма***</t>
  </si>
  <si>
    <r>
      <t>Примечания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>(при необходимости)</t>
    </r>
  </si>
  <si>
    <t>Стоимость обучения на Программе (цена договора), руб.</t>
  </si>
  <si>
    <t>Цена договора</t>
  </si>
  <si>
    <t>Прямые расходы, руб.:</t>
  </si>
  <si>
    <r>
      <t>Планируемый фонд оплаты труда</t>
    </r>
    <r>
      <rPr>
        <i/>
        <sz val="11"/>
        <color theme="1"/>
        <rFont val="Times New Roman"/>
        <family val="1"/>
        <charset val="204"/>
      </rPr>
      <t xml:space="preserve"> (включая НДФЛ):</t>
    </r>
  </si>
  <si>
    <t>Расходы на оплату труда ППС (штат), руб.</t>
  </si>
  <si>
    <t>Страховые взносы (ППС), руб.</t>
  </si>
  <si>
    <t xml:space="preserve">Расходы на оплату труда АУП, УВП (руководство Программой), руб. </t>
  </si>
  <si>
    <t>Страховые взносы (АУ, УВП), руб.</t>
  </si>
  <si>
    <t>Расходы на оплату труда привлеченных по ГПХ (внешнее совместительство), руб.</t>
  </si>
  <si>
    <t>Страховые взносы (внешнее совместитетльство), руб.</t>
  </si>
  <si>
    <t>Материальные затраты (приобретение оборудования и др.) руб.</t>
  </si>
  <si>
    <t>Затраты на маркетинг и рекламу Программы, руб.</t>
  </si>
  <si>
    <t>Прочие расходы (при наличии) на амортизацию затрат на разработку обновление и развитие Программы, руб.</t>
  </si>
  <si>
    <t>Расходы, включая отчисления в ЦБ*, руб.</t>
  </si>
  <si>
    <r>
      <t>Маржинальность Программы*</t>
    </r>
    <r>
      <rPr>
        <b/>
        <sz val="11"/>
        <color theme="1"/>
        <rFont val="Calibri"/>
        <family val="2"/>
        <charset val="204"/>
      </rPr>
      <t>*</t>
    </r>
    <r>
      <rPr>
        <b/>
        <sz val="11"/>
        <color theme="1"/>
        <rFont val="Times New Roman"/>
        <family val="1"/>
        <charset val="204"/>
      </rPr>
      <t xml:space="preserve"> (%)</t>
    </r>
  </si>
  <si>
    <t>%</t>
  </si>
  <si>
    <t>Средняя стоимость аналогичной и(или) подобной ДОП на рынке образовательных услуг, руб. на 1 чел.</t>
  </si>
  <si>
    <t xml:space="preserve"> </t>
  </si>
  <si>
    <r>
      <t>*</t>
    </r>
    <r>
      <rPr>
        <sz val="10"/>
        <color theme="1"/>
        <rFont val="Times New Roman"/>
        <family val="1"/>
        <charset val="204"/>
      </rPr>
      <t>*</t>
    </r>
    <r>
      <rPr>
        <i/>
        <sz val="10"/>
        <color theme="1"/>
        <rFont val="Times New Roman"/>
        <family val="1"/>
        <charset val="204"/>
      </rPr>
      <t xml:space="preserve">Маржинальность Программы рассчитывается в процентах, как отношение: (чистый доход - прям. расходы) / чистый доход умножить на 100. Чистый доход = планируемый доход Программы минус отчисления в ЦБ НИУ ВШЭ. </t>
    </r>
  </si>
  <si>
    <t>*** В столбце "Сумма" цифры носят условный характер, указаны для примера.</t>
  </si>
  <si>
    <t xml:space="preserve">****В столбце "Нормативы" проставлены значения, установленные в рамках законодательства и локальных документов Университета, в связи с чем, рекомендуем периодически проверять их актуальность.   </t>
  </si>
  <si>
    <r>
      <t>*</t>
    </r>
    <r>
      <rPr>
        <i/>
        <sz val="10"/>
        <color theme="1"/>
        <rFont val="Times New Roman"/>
        <family val="1"/>
        <charset val="204"/>
      </rPr>
      <t xml:space="preserve">По корпоративным ДОП, а также разработанным по заказам (вне рамок гос. задания) федеральных или региональных органов государственной власти, органов местного самоуправления </t>
    </r>
    <r>
      <rPr>
        <sz val="10"/>
        <color theme="1"/>
        <rFont val="Times New Roman"/>
        <family val="1"/>
        <charset val="204"/>
      </rPr>
      <t>‒</t>
    </r>
    <r>
      <rPr>
        <i/>
        <sz val="10"/>
        <color theme="1"/>
        <rFont val="Times New Roman"/>
        <family val="1"/>
        <charset val="204"/>
      </rPr>
      <t xml:space="preserve">  с 2025 . размер отчислений в ЦБ составляет 25%.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</si>
</sst>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#,##0.00_ ;\-#,##0.00\ "/>
    <numFmt numFmtId="166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i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Border="1"/>
    <xf numFmtId="164" fontId="0" fillId="0" borderId="0" xfId="1" applyFont="1"/>
    <xf numFmtId="164" fontId="0" fillId="0" borderId="0" xfId="0" applyNumberFormat="1"/>
    <xf numFmtId="0" fontId="1" fillId="0" borderId="3" xfId="0" applyFont="1" applyFill="1" applyBorder="1"/>
    <xf numFmtId="0" fontId="7" fillId="0" borderId="0" xfId="0" applyFont="1" applyAlignment="1">
      <alignment wrapText="1"/>
    </xf>
    <xf numFmtId="164" fontId="1" fillId="0" borderId="1" xfId="1" applyFont="1" applyFill="1" applyBorder="1"/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166" fontId="1" fillId="0" borderId="5" xfId="0" applyNumberFormat="1" applyFont="1" applyFill="1" applyBorder="1" applyAlignment="1">
      <alignment horizontal="center"/>
    </xf>
    <xf numFmtId="164" fontId="0" fillId="0" borderId="0" xfId="1" applyFont="1" applyBorder="1"/>
    <xf numFmtId="164" fontId="2" fillId="0" borderId="1" xfId="1" applyFont="1" applyFill="1" applyBorder="1"/>
    <xf numFmtId="165" fontId="1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2" fillId="0" borderId="1" xfId="1" applyFont="1" applyFill="1" applyBorder="1" applyAlignment="1">
      <alignment horizontal="center"/>
    </xf>
    <xf numFmtId="0" fontId="3" fillId="0" borderId="8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vertical="top" wrapText="1"/>
    </xf>
    <xf numFmtId="13" fontId="1" fillId="2" borderId="5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/>
    </xf>
    <xf numFmtId="164" fontId="2" fillId="0" borderId="0" xfId="1" applyFont="1" applyFill="1" applyBorder="1"/>
    <xf numFmtId="0" fontId="6" fillId="0" borderId="0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3" fillId="0" borderId="3" xfId="0" applyFont="1" applyFill="1" applyBorder="1"/>
    <xf numFmtId="0" fontId="1" fillId="0" borderId="0" xfId="0" applyFont="1" applyAlignment="1">
      <alignment wrapText="1"/>
    </xf>
    <xf numFmtId="0" fontId="2" fillId="0" borderId="0" xfId="0" applyFont="1" applyAlignment="1"/>
    <xf numFmtId="0" fontId="3" fillId="0" borderId="10" xfId="0" applyFont="1" applyFill="1" applyBorder="1" applyAlignment="1">
      <alignment wrapText="1"/>
    </xf>
    <xf numFmtId="0" fontId="1" fillId="0" borderId="6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166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wrapText="1"/>
    </xf>
    <xf numFmtId="10" fontId="7" fillId="0" borderId="1" xfId="0" applyNumberFormat="1" applyFont="1" applyFill="1" applyBorder="1" applyAlignment="1">
      <alignment wrapText="1"/>
    </xf>
    <xf numFmtId="10" fontId="18" fillId="0" borderId="0" xfId="0" applyNumberFormat="1" applyFont="1" applyFill="1" applyBorder="1" applyAlignment="1">
      <alignment wrapText="1"/>
    </xf>
    <xf numFmtId="10" fontId="19" fillId="0" borderId="1" xfId="0" applyNumberFormat="1" applyFont="1" applyFill="1" applyBorder="1" applyAlignment="1">
      <alignment vertical="top" wrapText="1"/>
    </xf>
    <xf numFmtId="0" fontId="2" fillId="0" borderId="2" xfId="0" applyFont="1" applyFill="1" applyBorder="1"/>
    <xf numFmtId="0" fontId="2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9" fontId="2" fillId="0" borderId="1" xfId="2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24" fillId="0" borderId="18" xfId="3" applyBorder="1" applyAlignment="1">
      <alignment vertical="center"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1" fillId="0" borderId="18" xfId="0" applyNumberFormat="1" applyFont="1" applyBorder="1" applyAlignment="1">
      <alignment vertical="center" wrapText="1"/>
    </xf>
    <xf numFmtId="0" fontId="1" fillId="3" borderId="18" xfId="0" applyFont="1" applyFill="1" applyBorder="1" applyAlignment="1">
      <alignment vertical="center" wrapText="1"/>
    </xf>
    <xf numFmtId="164" fontId="2" fillId="3" borderId="1" xfId="1" applyFont="1" applyFill="1" applyBorder="1"/>
    <xf numFmtId="164" fontId="1" fillId="3" borderId="2" xfId="1" applyFont="1" applyFill="1" applyBorder="1" applyAlignment="1"/>
    <xf numFmtId="164" fontId="1" fillId="3" borderId="1" xfId="1" applyFont="1" applyFill="1" applyBorder="1"/>
    <xf numFmtId="164" fontId="1" fillId="3" borderId="4" xfId="1" applyFont="1" applyFill="1" applyBorder="1"/>
    <xf numFmtId="166" fontId="3" fillId="3" borderId="13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4" fillId="0" borderId="0" xfId="3" applyAlignment="1">
      <alignment horizontal="justify" vertical="center"/>
    </xf>
    <xf numFmtId="0" fontId="0" fillId="0" borderId="0" xfId="0" applyAlignmen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2" fillId="0" borderId="0" xfId="0" applyFont="1" applyAlignment="1"/>
    <xf numFmtId="0" fontId="2" fillId="0" borderId="0" xfId="0" applyFont="1" applyAlignment="1">
      <alignment horizontal="left"/>
    </xf>
    <xf numFmtId="164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C9" sqref="C9"/>
    </sheetView>
  </sheetViews>
  <sheetFormatPr defaultRowHeight="15" x14ac:dyDescent="0.25"/>
  <cols>
    <col min="1" max="1" width="5.85546875" customWidth="1"/>
    <col min="2" max="2" width="63.28515625" customWidth="1"/>
    <col min="3" max="3" width="20.42578125" customWidth="1"/>
  </cols>
  <sheetData>
    <row r="1" spans="1:11" x14ac:dyDescent="0.25">
      <c r="D1" s="77"/>
      <c r="E1" s="77"/>
      <c r="F1" s="77"/>
      <c r="G1" s="77"/>
    </row>
    <row r="2" spans="1:11" ht="45" customHeight="1" x14ac:dyDescent="0.25">
      <c r="D2" s="78"/>
      <c r="E2" s="77"/>
      <c r="F2" s="77"/>
      <c r="H2" s="79"/>
      <c r="I2" s="79"/>
      <c r="J2" s="79"/>
      <c r="K2" s="79"/>
    </row>
    <row r="5" spans="1:11" x14ac:dyDescent="0.25">
      <c r="B5" s="61" t="s">
        <v>0</v>
      </c>
      <c r="C5" s="80"/>
      <c r="D5" s="80"/>
      <c r="E5" s="80"/>
      <c r="F5" s="80"/>
      <c r="G5" s="80"/>
    </row>
    <row r="6" spans="1:11" x14ac:dyDescent="0.25">
      <c r="B6" s="62" t="s">
        <v>1</v>
      </c>
    </row>
    <row r="7" spans="1:11" ht="15.75" thickBot="1" x14ac:dyDescent="0.3"/>
    <row r="8" spans="1:11" ht="18" customHeight="1" thickBot="1" x14ac:dyDescent="0.3">
      <c r="A8" s="57" t="s">
        <v>2</v>
      </c>
      <c r="B8" s="70" t="s">
        <v>3</v>
      </c>
      <c r="C8" s="72"/>
    </row>
    <row r="9" spans="1:11" ht="20.25" customHeight="1" thickBot="1" x14ac:dyDescent="0.3">
      <c r="A9" s="58">
        <v>1</v>
      </c>
      <c r="B9" s="59" t="s">
        <v>4</v>
      </c>
      <c r="C9" s="64"/>
    </row>
    <row r="10" spans="1:11" ht="21.75" customHeight="1" thickBot="1" x14ac:dyDescent="0.3">
      <c r="A10" s="58">
        <v>2</v>
      </c>
      <c r="B10" s="59" t="s">
        <v>5</v>
      </c>
      <c r="C10" s="64"/>
    </row>
    <row r="11" spans="1:11" ht="21.75" customHeight="1" thickBot="1" x14ac:dyDescent="0.3">
      <c r="A11" s="58">
        <v>3</v>
      </c>
      <c r="B11" s="59" t="s">
        <v>6</v>
      </c>
      <c r="C11" s="64"/>
    </row>
    <row r="12" spans="1:11" ht="28.5" customHeight="1" thickBot="1" x14ac:dyDescent="0.3">
      <c r="A12" s="70" t="s">
        <v>7</v>
      </c>
      <c r="B12" s="71"/>
      <c r="C12" s="72"/>
    </row>
    <row r="13" spans="1:11" ht="30" customHeight="1" thickBot="1" x14ac:dyDescent="0.3">
      <c r="A13" s="73" t="s">
        <v>8</v>
      </c>
      <c r="B13" s="74"/>
      <c r="C13" s="75"/>
    </row>
    <row r="14" spans="1:11" ht="38.25" customHeight="1" thickBot="1" x14ac:dyDescent="0.3">
      <c r="A14" s="58">
        <v>4</v>
      </c>
      <c r="B14" s="59" t="s">
        <v>9</v>
      </c>
      <c r="C14" s="59">
        <f>'для корпоративных ДОП'!D11+'для корпоративных ДОП'!D13+'для корпоративных ДОП'!D15</f>
        <v>700000</v>
      </c>
    </row>
    <row r="15" spans="1:11" ht="21" customHeight="1" thickBot="1" x14ac:dyDescent="0.3">
      <c r="A15" s="58">
        <v>5</v>
      </c>
      <c r="B15" s="59" t="s">
        <v>10</v>
      </c>
      <c r="C15" s="59">
        <f>'для корпоративных ДОП'!D12+'для корпоративных ДОП'!D14+'для корпоративных ДОП'!D16</f>
        <v>210800</v>
      </c>
    </row>
    <row r="16" spans="1:11" ht="28.5" customHeight="1" thickBot="1" x14ac:dyDescent="0.3">
      <c r="A16" s="58">
        <v>6</v>
      </c>
      <c r="B16" s="59" t="s">
        <v>11</v>
      </c>
      <c r="C16" s="59">
        <f>'для корпоративных ДОП'!D17</f>
        <v>100000</v>
      </c>
    </row>
    <row r="17" spans="1:3" ht="25.5" customHeight="1" thickBot="1" x14ac:dyDescent="0.3">
      <c r="A17" s="58">
        <v>7</v>
      </c>
      <c r="B17" s="59" t="s">
        <v>12</v>
      </c>
      <c r="C17" s="59">
        <f>'для корпоративных ДОП'!D18</f>
        <v>100000</v>
      </c>
    </row>
    <row r="18" spans="1:3" ht="39.75" customHeight="1" thickBot="1" x14ac:dyDescent="0.3">
      <c r="A18" s="58">
        <v>8</v>
      </c>
      <c r="B18" s="59" t="s">
        <v>13</v>
      </c>
      <c r="C18" s="59">
        <f>'для корпоративных ДОП'!D19</f>
        <v>100000</v>
      </c>
    </row>
    <row r="19" spans="1:3" ht="28.5" customHeight="1" thickBot="1" x14ac:dyDescent="0.3">
      <c r="A19" s="70" t="s">
        <v>14</v>
      </c>
      <c r="B19" s="71"/>
      <c r="C19" s="72"/>
    </row>
    <row r="20" spans="1:3" ht="29.25" customHeight="1" thickBot="1" x14ac:dyDescent="0.3">
      <c r="A20" s="58">
        <v>9</v>
      </c>
      <c r="B20" s="59" t="s">
        <v>15</v>
      </c>
      <c r="C20" s="59">
        <f>'для корпоративных ДОП'!D8</f>
        <v>2500000</v>
      </c>
    </row>
    <row r="21" spans="1:3" ht="23.25" customHeight="1" thickBot="1" x14ac:dyDescent="0.3">
      <c r="A21" s="58">
        <v>10</v>
      </c>
      <c r="B21" s="60" t="s">
        <v>16</v>
      </c>
      <c r="C21" s="63">
        <f>'для корпоративных ДОП'!C20</f>
        <v>0.25</v>
      </c>
    </row>
    <row r="22" spans="1:3" ht="28.5" customHeight="1" thickBot="1" x14ac:dyDescent="0.3">
      <c r="A22" s="58">
        <v>11</v>
      </c>
      <c r="B22" s="59" t="s">
        <v>17</v>
      </c>
      <c r="C22" s="63">
        <f>'для корпоративных ДОП'!D21</f>
        <v>0.35424</v>
      </c>
    </row>
    <row r="25" spans="1:3" ht="52.5" customHeight="1" x14ac:dyDescent="0.25">
      <c r="A25" s="76" t="s">
        <v>18</v>
      </c>
      <c r="B25" s="77"/>
    </row>
  </sheetData>
  <mergeCells count="9">
    <mergeCell ref="D1:G1"/>
    <mergeCell ref="H2:K2"/>
    <mergeCell ref="C5:G5"/>
    <mergeCell ref="B8:C8"/>
    <mergeCell ref="A12:C12"/>
    <mergeCell ref="A13:C13"/>
    <mergeCell ref="A19:C19"/>
    <mergeCell ref="A25:B25"/>
    <mergeCell ref="D2:F2"/>
  </mergeCells>
  <hyperlinks>
    <hyperlink ref="B21" location="_ftn1" display="_ftn1"/>
    <hyperlink ref="A25" location="_ftnref1" display="_ftnref1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opLeftCell="A4" zoomScale="90" zoomScaleNormal="90" workbookViewId="0">
      <selection activeCell="B27" sqref="B27:E27"/>
    </sheetView>
  </sheetViews>
  <sheetFormatPr defaultRowHeight="15.75" x14ac:dyDescent="0.25"/>
  <cols>
    <col min="1" max="1" width="5.42578125" customWidth="1"/>
    <col min="2" max="2" width="82.42578125" customWidth="1"/>
    <col min="3" max="3" width="24.85546875" customWidth="1"/>
    <col min="4" max="4" width="16.5703125" style="2" customWidth="1"/>
    <col min="5" max="5" width="46.7109375" style="5" customWidth="1"/>
    <col min="6" max="6" width="43.140625" customWidth="1"/>
    <col min="7" max="7" width="14" bestFit="1" customWidth="1"/>
    <col min="10" max="10" width="14" bestFit="1" customWidth="1"/>
  </cols>
  <sheetData>
    <row r="1" spans="1:10" ht="15.75" customHeight="1" x14ac:dyDescent="0.25">
      <c r="B1" s="39"/>
      <c r="C1" s="39" t="s">
        <v>19</v>
      </c>
      <c r="D1" s="39"/>
      <c r="E1" s="39"/>
    </row>
    <row r="2" spans="1:10" ht="15.75" customHeight="1" x14ac:dyDescent="0.25">
      <c r="B2" s="36"/>
      <c r="C2" s="81" t="s">
        <v>20</v>
      </c>
      <c r="D2" s="81"/>
      <c r="E2" s="81"/>
    </row>
    <row r="3" spans="1:10" ht="32.25" customHeight="1" x14ac:dyDescent="0.25">
      <c r="B3" s="38"/>
      <c r="C3" s="88" t="s">
        <v>21</v>
      </c>
      <c r="D3" s="89"/>
      <c r="E3" s="89"/>
    </row>
    <row r="4" spans="1:10" ht="28.5" customHeight="1" x14ac:dyDescent="0.25">
      <c r="B4" s="38"/>
      <c r="C4" s="89" t="s">
        <v>22</v>
      </c>
      <c r="D4" s="89"/>
      <c r="E4" s="89"/>
    </row>
    <row r="5" spans="1:10" ht="15.75" customHeight="1" x14ac:dyDescent="0.25">
      <c r="B5" s="38"/>
      <c r="C5" s="89" t="s">
        <v>23</v>
      </c>
      <c r="D5" s="89"/>
      <c r="E5" s="89"/>
    </row>
    <row r="6" spans="1:10" x14ac:dyDescent="0.25">
      <c r="B6" s="1"/>
      <c r="C6" s="1"/>
      <c r="D6" s="15"/>
      <c r="E6" s="13"/>
    </row>
    <row r="7" spans="1:10" ht="34.5" customHeight="1" x14ac:dyDescent="0.25">
      <c r="A7" s="18" t="s">
        <v>2</v>
      </c>
      <c r="B7" s="53" t="s">
        <v>24</v>
      </c>
      <c r="C7" s="53" t="s">
        <v>25</v>
      </c>
      <c r="D7" s="21" t="s">
        <v>26</v>
      </c>
      <c r="E7" s="47" t="s">
        <v>27</v>
      </c>
    </row>
    <row r="8" spans="1:10" x14ac:dyDescent="0.25">
      <c r="A8" s="18">
        <v>1</v>
      </c>
      <c r="B8" s="20" t="s">
        <v>28</v>
      </c>
      <c r="C8" s="52"/>
      <c r="D8" s="65">
        <v>2500000</v>
      </c>
      <c r="E8" s="10" t="s">
        <v>29</v>
      </c>
    </row>
    <row r="9" spans="1:10" x14ac:dyDescent="0.25">
      <c r="A9" s="18">
        <v>2</v>
      </c>
      <c r="B9" s="51" t="s">
        <v>30</v>
      </c>
      <c r="C9" s="23"/>
      <c r="D9" s="21">
        <f>D10+D17+D18+D19</f>
        <v>1210800</v>
      </c>
      <c r="E9" s="35"/>
    </row>
    <row r="10" spans="1:10" x14ac:dyDescent="0.25">
      <c r="A10" s="55">
        <v>3</v>
      </c>
      <c r="B10" s="9" t="s">
        <v>31</v>
      </c>
      <c r="C10" s="23"/>
      <c r="D10" s="6">
        <f>D11+D12+D13+D14+D15+D16</f>
        <v>910800</v>
      </c>
      <c r="E10" s="56"/>
      <c r="G10" s="3"/>
      <c r="J10" s="3"/>
    </row>
    <row r="11" spans="1:10" ht="13.5" customHeight="1" x14ac:dyDescent="0.25">
      <c r="A11" s="8">
        <v>4</v>
      </c>
      <c r="B11" s="22" t="s">
        <v>32</v>
      </c>
      <c r="C11" s="24"/>
      <c r="D11" s="66">
        <v>300000</v>
      </c>
      <c r="E11" s="25"/>
      <c r="G11" s="3"/>
      <c r="J11" s="3"/>
    </row>
    <row r="12" spans="1:10" ht="15.75" customHeight="1" x14ac:dyDescent="0.25">
      <c r="A12" s="7">
        <v>5</v>
      </c>
      <c r="B12" s="4" t="s">
        <v>33</v>
      </c>
      <c r="C12" s="14">
        <v>0.30199999999999999</v>
      </c>
      <c r="D12" s="17">
        <f>D11*C12</f>
        <v>90600</v>
      </c>
      <c r="E12" s="11"/>
      <c r="G12" s="3"/>
      <c r="H12" s="1"/>
    </row>
    <row r="13" spans="1:10" ht="15.75" customHeight="1" x14ac:dyDescent="0.25">
      <c r="A13" s="7">
        <v>6</v>
      </c>
      <c r="B13" s="37" t="s">
        <v>34</v>
      </c>
      <c r="C13" s="26"/>
      <c r="D13" s="67">
        <v>100000</v>
      </c>
      <c r="E13" s="11"/>
      <c r="G13" s="3"/>
      <c r="H13" s="1"/>
    </row>
    <row r="14" spans="1:10" ht="15.75" customHeight="1" x14ac:dyDescent="0.25">
      <c r="A14" s="7">
        <v>7</v>
      </c>
      <c r="B14" s="4" t="s">
        <v>35</v>
      </c>
      <c r="C14" s="14">
        <v>0.30199999999999999</v>
      </c>
      <c r="D14" s="6">
        <f>D13*C14</f>
        <v>30200</v>
      </c>
      <c r="E14" s="11"/>
      <c r="G14" s="3"/>
      <c r="H14" s="1"/>
    </row>
    <row r="15" spans="1:10" ht="16.5" customHeight="1" x14ac:dyDescent="0.25">
      <c r="A15" s="7">
        <v>8</v>
      </c>
      <c r="B15" s="40" t="s">
        <v>36</v>
      </c>
      <c r="C15" s="41"/>
      <c r="D15" s="68">
        <v>300000</v>
      </c>
      <c r="E15" s="42"/>
    </row>
    <row r="16" spans="1:10" x14ac:dyDescent="0.25">
      <c r="A16" s="27">
        <v>9</v>
      </c>
      <c r="B16" s="43" t="s">
        <v>37</v>
      </c>
      <c r="C16" s="44">
        <v>0.3</v>
      </c>
      <c r="D16" s="6">
        <f>D15*C16</f>
        <v>90000</v>
      </c>
      <c r="E16" s="12"/>
    </row>
    <row r="17" spans="1:7" ht="15.6" customHeight="1" x14ac:dyDescent="0.25">
      <c r="A17" s="18">
        <v>10</v>
      </c>
      <c r="B17" s="45" t="s">
        <v>38</v>
      </c>
      <c r="C17" s="46"/>
      <c r="D17" s="67">
        <v>100000</v>
      </c>
      <c r="E17" s="82"/>
    </row>
    <row r="18" spans="1:7" ht="15.6" customHeight="1" x14ac:dyDescent="0.25">
      <c r="A18" s="18">
        <v>11</v>
      </c>
      <c r="B18" s="9" t="s">
        <v>39</v>
      </c>
      <c r="C18" s="23"/>
      <c r="D18" s="67">
        <v>100000</v>
      </c>
      <c r="E18" s="83"/>
    </row>
    <row r="19" spans="1:7" ht="27.95" customHeight="1" x14ac:dyDescent="0.25">
      <c r="A19" s="18">
        <v>12</v>
      </c>
      <c r="B19" s="20" t="s">
        <v>40</v>
      </c>
      <c r="C19" s="19"/>
      <c r="D19" s="67">
        <v>100000</v>
      </c>
      <c r="E19" s="83"/>
    </row>
    <row r="20" spans="1:7" ht="15" customHeight="1" x14ac:dyDescent="0.25">
      <c r="A20" s="18">
        <v>13</v>
      </c>
      <c r="B20" s="29" t="s">
        <v>41</v>
      </c>
      <c r="C20" s="69">
        <v>0.25</v>
      </c>
      <c r="D20" s="16">
        <f>SUM(D9)/(1-C20)*100%</f>
        <v>1614400</v>
      </c>
      <c r="E20" s="50"/>
    </row>
    <row r="21" spans="1:7" x14ac:dyDescent="0.25">
      <c r="A21" s="28">
        <v>14</v>
      </c>
      <c r="B21" s="9" t="s">
        <v>42</v>
      </c>
      <c r="C21" s="23" t="s">
        <v>43</v>
      </c>
      <c r="D21" s="54">
        <f>(D8-D20)/D8*100%</f>
        <v>0.35424</v>
      </c>
      <c r="E21" s="48"/>
    </row>
    <row r="22" spans="1:7" ht="27.75" customHeight="1" x14ac:dyDescent="0.25">
      <c r="A22" s="18">
        <v>15</v>
      </c>
      <c r="B22" s="20" t="s">
        <v>44</v>
      </c>
      <c r="C22" s="19"/>
      <c r="D22" s="6" t="s">
        <v>45</v>
      </c>
      <c r="E22" s="10"/>
      <c r="F22" s="3"/>
    </row>
    <row r="23" spans="1:7" ht="21.75" customHeight="1" x14ac:dyDescent="0.25">
      <c r="A23" s="30"/>
      <c r="B23" s="31"/>
      <c r="C23" s="32"/>
      <c r="D23" s="33"/>
      <c r="E23" s="34"/>
    </row>
    <row r="24" spans="1:7" ht="27.75" customHeight="1" x14ac:dyDescent="0.25">
      <c r="A24" s="30"/>
      <c r="B24" s="87" t="s">
        <v>49</v>
      </c>
      <c r="C24" s="87"/>
      <c r="D24" s="87"/>
      <c r="E24" s="87"/>
      <c r="G24" s="2"/>
    </row>
    <row r="25" spans="1:7" ht="29.25" customHeight="1" x14ac:dyDescent="0.25">
      <c r="A25" s="30"/>
      <c r="B25" s="86" t="s">
        <v>46</v>
      </c>
      <c r="C25" s="86"/>
      <c r="D25" s="86"/>
      <c r="E25" s="86"/>
      <c r="F25" s="49"/>
    </row>
    <row r="26" spans="1:7" ht="12" customHeight="1" x14ac:dyDescent="0.25">
      <c r="B26" s="85" t="s">
        <v>47</v>
      </c>
      <c r="C26" s="85"/>
      <c r="D26" s="85"/>
      <c r="E26" s="85"/>
    </row>
    <row r="27" spans="1:7" ht="14.25" customHeight="1" x14ac:dyDescent="0.25">
      <c r="B27" s="84" t="s">
        <v>48</v>
      </c>
      <c r="C27" s="84"/>
      <c r="D27" s="84"/>
      <c r="E27" s="84"/>
    </row>
    <row r="28" spans="1:7" x14ac:dyDescent="0.25">
      <c r="C28" s="3"/>
    </row>
  </sheetData>
  <mergeCells count="9">
    <mergeCell ref="C2:E2"/>
    <mergeCell ref="E17:E19"/>
    <mergeCell ref="B27:E27"/>
    <mergeCell ref="B26:E26"/>
    <mergeCell ref="B25:E25"/>
    <mergeCell ref="B24:E24"/>
    <mergeCell ref="C3:E3"/>
    <mergeCell ref="C4:E4"/>
    <mergeCell ref="C5:E5"/>
  </mergeCells>
  <pageMargins left="0.70866141732283472" right="0.70866141732283472" top="0.74803149606299213" bottom="0.74803149606299213" header="0.31496062992125984" footer="0.31496062992125984"/>
  <pageSetup paperSize="9" scale="74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ФЭО</vt:lpstr>
      <vt:lpstr>для корпоративных ДОП</vt:lpstr>
      <vt:lpstr>ФЭО!_ftn1</vt:lpstr>
      <vt:lpstr>ФЭО!_ftnref1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2025-02-12T13:15:34Z</dcterms:modified>
  <cp:category/>
  <cp:contentStatus/>
</cp:coreProperties>
</file>