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00" activeTab="1"/>
  </bookViews>
  <sheets>
    <sheet name="ФЭО " sheetId="4" r:id="rId1"/>
    <sheet name="для ДОП открытого набора" sheetId="1" r:id="rId2"/>
  </sheets>
  <definedNames>
    <definedName name="_ftn1" localSheetId="0">'ФЭО '!$A$26</definedName>
    <definedName name="_ftn2" localSheetId="0">'ФЭО '!$A$27</definedName>
    <definedName name="_ftn3" localSheetId="0">'ФЭО '!$A$28</definedName>
    <definedName name="_ftn4" localSheetId="0">'ФЭО '!$A$29</definedName>
    <definedName name="_ftnref1" localSheetId="0">'ФЭО '!$B$7</definedName>
    <definedName name="_ftnref2" localSheetId="0">'ФЭО '!$B$8</definedName>
    <definedName name="_ftnref3" localSheetId="0">'ФЭО '!$B$19</definedName>
    <definedName name="_ftnref4" localSheetId="0">'ФЭО '!$B$21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20" i="4"/>
  <c r="C21" i="4" s="1"/>
  <c r="C18" i="4"/>
  <c r="C17" i="4"/>
  <c r="C16" i="4"/>
  <c r="C14" i="4"/>
  <c r="C8" i="4"/>
  <c r="D16" i="1" l="1"/>
  <c r="D18" i="1"/>
  <c r="D14" i="1" l="1"/>
  <c r="D12" i="1" l="1"/>
  <c r="C15" i="4"/>
  <c r="D11" i="1"/>
  <c r="D22" i="1" s="1"/>
  <c r="D8" i="1" l="1"/>
  <c r="D9" i="1" s="1"/>
  <c r="D23" i="1" s="1"/>
  <c r="C23" i="4" s="1"/>
</calcChain>
</file>

<file path=xl/comments1.xml><?xml version="1.0" encoding="utf-8"?>
<comments xmlns="http://schemas.openxmlformats.org/spreadsheetml/2006/main">
  <authors>
    <author>Автор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укаывается с учетом НДФЛ (13%)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 учетом НДФЛ (13%)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 учетом НДФЛ (13%)</t>
        </r>
      </text>
    </comment>
  </commentList>
</comments>
</file>

<file path=xl/sharedStrings.xml><?xml version="1.0" encoding="utf-8"?>
<sst xmlns="http://schemas.openxmlformats.org/spreadsheetml/2006/main" count="60" uniqueCount="59">
  <si>
    <t>Финансово-экономическое обоснование</t>
  </si>
  <si>
    <r>
      <t>/</t>
    </r>
    <r>
      <rPr>
        <i/>
        <sz val="11"/>
        <color theme="1"/>
        <rFont val="Calibri"/>
        <family val="2"/>
        <charset val="204"/>
        <scheme val="minor"/>
      </rPr>
      <t>указать название программы</t>
    </r>
    <r>
      <rPr>
        <sz val="11"/>
        <color theme="1"/>
        <rFont val="Calibri"/>
        <family val="2"/>
        <scheme val="minor"/>
      </rPr>
      <t>/</t>
    </r>
  </si>
  <si>
    <t>№</t>
  </si>
  <si>
    <t>Сведения о Программе</t>
  </si>
  <si>
    <r>
      <t>нормативная численность учебной группы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чел.</t>
    </r>
  </si>
  <si>
    <r>
      <t xml:space="preserve">плановый набор группы, </t>
    </r>
    <r>
      <rPr>
        <i/>
        <sz val="11"/>
        <color theme="1"/>
        <rFont val="Times New Roman"/>
        <family val="1"/>
        <charset val="204"/>
      </rPr>
      <t>чел.</t>
    </r>
  </si>
  <si>
    <r>
      <t xml:space="preserve">трудоемкость </t>
    </r>
    <r>
      <rPr>
        <i/>
        <sz val="11"/>
        <color theme="1"/>
        <rFont val="Times New Roman"/>
        <family val="1"/>
        <charset val="204"/>
      </rPr>
      <t>(зач. ед./акад. час. /ауд. час/ конт.час)</t>
    </r>
  </si>
  <si>
    <r>
      <t xml:space="preserve">продолжительность обучения </t>
    </r>
    <r>
      <rPr>
        <i/>
        <sz val="11"/>
        <color theme="1"/>
        <rFont val="Times New Roman"/>
        <family val="1"/>
        <charset val="204"/>
      </rPr>
      <t>(в днях, неделях, месяцах, годах)</t>
    </r>
  </si>
  <si>
    <t>Сведения о планируемых затратах на Программу</t>
  </si>
  <si>
    <t>Расходы на реализацию и руководство Программой:</t>
  </si>
  <si>
    <r>
      <t xml:space="preserve">фонд оплаты труда (включая штатных и привлеченных преподавателей, УВП и АУП по Программе), </t>
    </r>
    <r>
      <rPr>
        <i/>
        <sz val="11"/>
        <color theme="1"/>
        <rFont val="Times New Roman"/>
        <family val="1"/>
        <charset val="204"/>
      </rPr>
      <t>руб.</t>
    </r>
  </si>
  <si>
    <r>
      <t xml:space="preserve">начисления на фонд заработной платы (страховые взносы), </t>
    </r>
    <r>
      <rPr>
        <i/>
        <sz val="11"/>
        <color theme="1"/>
        <rFont val="Times New Roman"/>
        <family val="1"/>
        <charset val="204"/>
      </rPr>
      <t>руб.</t>
    </r>
  </si>
  <si>
    <r>
      <t xml:space="preserve">материальные затраты (приобретение оборудования и др.), </t>
    </r>
    <r>
      <rPr>
        <i/>
        <sz val="11"/>
        <color theme="1"/>
        <rFont val="Times New Roman"/>
        <family val="1"/>
        <charset val="204"/>
      </rPr>
      <t>руб.</t>
    </r>
  </si>
  <si>
    <r>
      <t xml:space="preserve">затраты на маркетинг и рекламу образовательной Программы, </t>
    </r>
    <r>
      <rPr>
        <i/>
        <sz val="11"/>
        <color theme="1"/>
        <rFont val="Times New Roman"/>
        <family val="1"/>
        <charset val="204"/>
      </rPr>
      <t>руб.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</si>
  <si>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прочие расходы (при наличии) на амортизацию затрат на разработку обновление и развитие ДОП и др.), </t>
    </r>
    <r>
      <rPr>
        <i/>
        <sz val="11"/>
        <color theme="1"/>
        <rFont val="Times New Roman"/>
        <family val="1"/>
        <charset val="204"/>
      </rPr>
      <t>руб.</t>
    </r>
  </si>
  <si>
    <t>Маржинальность Программы</t>
  </si>
  <si>
    <r>
      <t xml:space="preserve">полная стоимость обучения на Программе, </t>
    </r>
    <r>
      <rPr>
        <i/>
        <sz val="11"/>
        <color theme="1"/>
        <rFont val="Times New Roman"/>
        <family val="1"/>
        <charset val="204"/>
      </rPr>
      <t>руб. на 1 чел. в группе</t>
    </r>
  </si>
  <si>
    <r>
      <t xml:space="preserve">планируемый доход Программы, </t>
    </r>
    <r>
      <rPr>
        <i/>
        <sz val="11"/>
        <color theme="1"/>
        <rFont val="Times New Roman"/>
        <family val="1"/>
        <charset val="204"/>
      </rPr>
      <t>руб.</t>
    </r>
    <r>
      <rPr>
        <sz val="11"/>
        <color theme="1"/>
        <rFont val="Times New Roman"/>
        <family val="1"/>
        <charset val="204"/>
      </rPr>
      <t xml:space="preserve"> </t>
    </r>
  </si>
  <si>
    <t xml:space="preserve">процент[1]отчисления в ЦБ, % </t>
  </si>
  <si>
    <r>
      <t xml:space="preserve">маржинальность, </t>
    </r>
    <r>
      <rPr>
        <i/>
        <sz val="11"/>
        <color theme="1"/>
        <rFont val="Times New Roman"/>
        <family val="1"/>
        <charset val="204"/>
      </rPr>
      <t>%</t>
    </r>
    <r>
      <rPr>
        <i/>
        <sz val="11"/>
        <color theme="1"/>
        <rFont val="Calibri"/>
        <family val="2"/>
        <charset val="204"/>
        <scheme val="minor"/>
      </rPr>
      <t xml:space="preserve"> </t>
    </r>
  </si>
  <si>
    <t>[1] Указывается размер отчислений в ЦБ. Показатель может быть изменен в соответствии с установленными в НИУ ВШЭ правилами на этапе подготовки приказа об утверждении стоимости обучения.</t>
  </si>
  <si>
    <t xml:space="preserve">Приложение 1 </t>
  </si>
  <si>
    <t>к финансово - экономическому обоснованию</t>
  </si>
  <si>
    <t>по дополнительной профессиональной программе‒ программе повышения квалификации /программе профессиональной переподготовки /</t>
  </si>
  <si>
    <r>
      <rPr>
        <b/>
        <sz val="11"/>
        <color theme="1"/>
        <rFont val="Times New Roman"/>
        <family val="1"/>
        <charset val="204"/>
      </rPr>
      <t>дополнительной общеобразовательной программе ‒ дополнительной  общеразвивающей программе для взрослых</t>
    </r>
    <r>
      <rPr>
        <i/>
        <sz val="11"/>
        <color rgb="FFFF0000"/>
        <rFont val="Times New Roman"/>
        <family val="1"/>
        <charset val="204"/>
      </rPr>
      <t xml:space="preserve"> (выбрать нужное)</t>
    </r>
  </si>
  <si>
    <r>
      <t>"</t>
    </r>
    <r>
      <rPr>
        <sz val="11"/>
        <color rgb="FFFF0000"/>
        <rFont val="Times New Roman"/>
        <family val="1"/>
        <charset val="204"/>
      </rPr>
      <t>У</t>
    </r>
    <r>
      <rPr>
        <i/>
        <sz val="11"/>
        <color rgb="FFFF0000"/>
        <rFont val="Times New Roman"/>
        <family val="1"/>
        <charset val="204"/>
      </rPr>
      <t>казать полное название Программы</t>
    </r>
    <r>
      <rPr>
        <sz val="11"/>
        <color theme="1"/>
        <rFont val="Times New Roman"/>
        <family val="1"/>
        <charset val="204"/>
      </rPr>
      <t>"</t>
    </r>
  </si>
  <si>
    <t xml:space="preserve">Наименование статьи </t>
  </si>
  <si>
    <t>Нормативы******</t>
  </si>
  <si>
    <t>Сумма*****</t>
  </si>
  <si>
    <r>
      <t>Примечания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(при необходимости)</t>
    </r>
  </si>
  <si>
    <t>Количество человек в точке безубыточности, чел.</t>
  </si>
  <si>
    <t>Точка безубыточности</t>
  </si>
  <si>
    <t>Нормативная численность учебной группы*, чел.</t>
  </si>
  <si>
    <t>Доход с учетом получения маржи</t>
  </si>
  <si>
    <t>Полная стоимость обучения на Программе на 20__ г., руб. на 1 чел. в группе</t>
  </si>
  <si>
    <t>Прямые расходы, руб.:</t>
  </si>
  <si>
    <r>
      <t>Планируемый фонд оплаты труда</t>
    </r>
    <r>
      <rPr>
        <i/>
        <sz val="11"/>
        <color theme="1"/>
        <rFont val="Times New Roman"/>
        <family val="1"/>
        <charset val="204"/>
      </rPr>
      <t xml:space="preserve"> (включая НДФЛ):</t>
    </r>
  </si>
  <si>
    <t>Расходы на оплату труда ППС (штат), руб.</t>
  </si>
  <si>
    <t>Страховые взносы (ППС), руб.</t>
  </si>
  <si>
    <t xml:space="preserve">Расходы на оплату труда АУП, УВП (руководство Программой), руб. </t>
  </si>
  <si>
    <t>Страховые взносы (АУ, УВП), руб.</t>
  </si>
  <si>
    <t>Расходы на оплату труда привлеченных по ГПХ (внешнее совместительство), руб.</t>
  </si>
  <si>
    <t>Страховые взносы (внешнее совместитетльство), руб.</t>
  </si>
  <si>
    <t>Материальные затраты (приобретение оборудования и др.) руб.</t>
  </si>
  <si>
    <t>Затраты на маркетинг и рекламу Программы, руб.</t>
  </si>
  <si>
    <t>Прочие расходы (при наличии) на амортизацию затрат на разработку обновление и развитие Программы, руб.</t>
  </si>
  <si>
    <t>Расходы, включая отчисления в ЦБ**, руб.</t>
  </si>
  <si>
    <t>Маржинальность Программы*** (%)</t>
  </si>
  <si>
    <t>%</t>
  </si>
  <si>
    <t>Средняя стоимость аналогичной и(или) подобной ДОП на рынке образовательных услуг, руб. на 1 чел.</t>
  </si>
  <si>
    <t xml:space="preserve"> </t>
  </si>
  <si>
    <t xml:space="preserve">Скидка на обучение по Программе****, руб. </t>
  </si>
  <si>
    <t xml:space="preserve"> 5-15%</t>
  </si>
  <si>
    <t>*Нормативная численность группы - это количество человек, которое требуется набрать на обучение по Программе для того, чтобы получить маржинальность, указанную в таблице ниже.</t>
  </si>
  <si>
    <r>
      <t>*</t>
    </r>
    <r>
      <rPr>
        <sz val="10"/>
        <color theme="1"/>
        <rFont val="Times New Roman"/>
        <family val="1"/>
        <charset val="204"/>
      </rPr>
      <t>**</t>
    </r>
    <r>
      <rPr>
        <i/>
        <sz val="10"/>
        <color theme="1"/>
        <rFont val="Times New Roman"/>
        <family val="1"/>
        <charset val="204"/>
      </rPr>
      <t xml:space="preserve">Маржинальность Программы рассчитывается в процентах, как отношение: (чистый доход - прям. расходы) / чистый доход умножить на 100. Чистый доход = планируемый доход Программы минус отчисления в ЦБ НИУ ВШЭ. </t>
    </r>
  </si>
  <si>
    <r>
      <t>**</t>
    </r>
    <r>
      <rPr>
        <sz val="10"/>
        <color theme="1"/>
        <rFont val="Times New Roman"/>
        <family val="1"/>
        <charset val="204"/>
      </rPr>
      <t>**</t>
    </r>
    <r>
      <rPr>
        <i/>
        <sz val="10"/>
        <color theme="1"/>
        <rFont val="Times New Roman"/>
        <family val="1"/>
        <charset val="204"/>
      </rPr>
      <t xml:space="preserve">Скидка по Программе и ее размер определяется с учетом отдельного локального акта НИУ ВШЭ. Руководитель структурного подразделения ДОП принимает решение о применение скидки по Программе исходя из маржинального дохода. </t>
    </r>
  </si>
  <si>
    <t>*****В столбце "Сумма" цифры носят условный характер, указаны для примера</t>
  </si>
  <si>
    <t xml:space="preserve">******В столбце "Нормативы" проставлены значения, установленные в рамках законодательства и локальных документов Университета, в связи с чем, рекомендуем периодически проверять их актуальность.   </t>
  </si>
  <si>
    <r>
      <rPr>
        <b/>
        <sz val="10"/>
        <color theme="1"/>
        <rFont val="Calibri"/>
        <family val="2"/>
        <charset val="204"/>
      </rPr>
      <t>**</t>
    </r>
    <r>
      <rPr>
        <i/>
        <sz val="10"/>
        <color theme="1"/>
        <rFont val="Times New Roman"/>
        <family val="1"/>
        <charset val="204"/>
      </rPr>
      <t xml:space="preserve">По асинхронным ДОП (на первый год реализации), по которым  отводится на самостоятельное  изучение учебного материала через образовательные платформы и(или) их аналоги 80% и более трудоемкости Программы , а равно по ДОП, по которым не требуется единовременное нахождение  участников образовательного процесса  в информационной сети </t>
    </r>
    <r>
      <rPr>
        <sz val="10"/>
        <color theme="1"/>
        <rFont val="Times New Roman"/>
        <family val="1"/>
        <charset val="204"/>
      </rPr>
      <t>‒</t>
    </r>
    <r>
      <rPr>
        <i/>
        <sz val="10"/>
        <color theme="1"/>
        <rFont val="Times New Roman"/>
        <family val="1"/>
        <charset val="204"/>
      </rPr>
      <t xml:space="preserve">  размер отчислений в ЦБ составляет 20%.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</si>
</sst>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_ ;\-#,##0.00\ 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b/>
      <i/>
      <sz val="10"/>
      <color theme="1"/>
      <name val="Times New Roman"/>
      <family val="2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0" fillId="0" borderId="4" xfId="0" applyBorder="1"/>
    <xf numFmtId="164" fontId="0" fillId="0" borderId="0" xfId="1" applyFont="1"/>
    <xf numFmtId="164" fontId="0" fillId="0" borderId="0" xfId="0" applyNumberFormat="1"/>
    <xf numFmtId="0" fontId="2" fillId="0" borderId="5" xfId="0" applyFont="1" applyFill="1" applyBorder="1"/>
    <xf numFmtId="0" fontId="7" fillId="0" borderId="0" xfId="0" applyFont="1" applyAlignment="1">
      <alignment wrapText="1"/>
    </xf>
    <xf numFmtId="164" fontId="2" fillId="0" borderId="1" xfId="1" applyFont="1" applyFill="1" applyBorder="1"/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1" xfId="0" applyFont="1" applyFill="1" applyBorder="1"/>
    <xf numFmtId="164" fontId="2" fillId="2" borderId="1" xfId="1" applyFont="1" applyFill="1" applyBorder="1"/>
    <xf numFmtId="0" fontId="3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3" fillId="0" borderId="12" xfId="0" applyFont="1" applyFill="1" applyBorder="1" applyAlignment="1">
      <alignment horizontal="center"/>
    </xf>
    <xf numFmtId="166" fontId="2" fillId="0" borderId="8" xfId="0" applyNumberFormat="1" applyFont="1" applyFill="1" applyBorder="1" applyAlignment="1">
      <alignment horizontal="center"/>
    </xf>
    <xf numFmtId="164" fontId="0" fillId="0" borderId="0" xfId="1" applyFont="1" applyBorder="1"/>
    <xf numFmtId="164" fontId="3" fillId="0" borderId="1" xfId="1" applyFont="1" applyFill="1" applyBorder="1"/>
    <xf numFmtId="165" fontId="2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64" fontId="3" fillId="0" borderId="1" xfId="1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64" fontId="2" fillId="2" borderId="2" xfId="1" applyFont="1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13" fontId="2" fillId="3" borderId="8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3" fillId="0" borderId="17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164" fontId="3" fillId="0" borderId="0" xfId="1" applyFont="1" applyFill="1" applyBorder="1"/>
    <xf numFmtId="0" fontId="6" fillId="0" borderId="0" xfId="0" applyFont="1" applyFill="1" applyBorder="1" applyAlignment="1">
      <alignment vertical="top" wrapText="1"/>
    </xf>
    <xf numFmtId="0" fontId="3" fillId="0" borderId="3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5" xfId="0" applyFont="1" applyFill="1" applyBorder="1"/>
    <xf numFmtId="0" fontId="2" fillId="0" borderId="0" xfId="0" applyFont="1" applyAlignment="1">
      <alignment wrapText="1"/>
    </xf>
    <xf numFmtId="0" fontId="3" fillId="0" borderId="0" xfId="0" applyFont="1" applyAlignment="1"/>
    <xf numFmtId="0" fontId="4" fillId="0" borderId="15" xfId="0" applyFont="1" applyFill="1" applyBorder="1" applyAlignment="1">
      <alignment wrapText="1"/>
    </xf>
    <xf numFmtId="0" fontId="2" fillId="0" borderId="9" xfId="0" applyFont="1" applyFill="1" applyBorder="1" applyAlignment="1">
      <alignment horizontal="center" wrapText="1"/>
    </xf>
    <xf numFmtId="164" fontId="2" fillId="2" borderId="6" xfId="1" applyFont="1" applyFill="1" applyBorder="1"/>
    <xf numFmtId="0" fontId="7" fillId="0" borderId="6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10" fontId="7" fillId="0" borderId="1" xfId="0" applyNumberFormat="1" applyFont="1" applyFill="1" applyBorder="1" applyAlignment="1">
      <alignment wrapText="1"/>
    </xf>
    <xf numFmtId="10" fontId="18" fillId="0" borderId="0" xfId="0" applyNumberFormat="1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10" fontId="7" fillId="0" borderId="1" xfId="0" applyNumberFormat="1" applyFont="1" applyFill="1" applyBorder="1" applyAlignment="1">
      <alignment horizontal="left" vertical="top" wrapText="1"/>
    </xf>
    <xf numFmtId="10" fontId="19" fillId="0" borderId="1" xfId="0" applyNumberFormat="1" applyFont="1" applyFill="1" applyBorder="1" applyAlignment="1">
      <alignment vertical="top" wrapText="1"/>
    </xf>
    <xf numFmtId="9" fontId="3" fillId="0" borderId="1" xfId="2" applyFont="1" applyFill="1" applyBorder="1" applyAlignment="1">
      <alignment horizontal="center"/>
    </xf>
    <xf numFmtId="166" fontId="4" fillId="2" borderId="18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1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7" fillId="0" borderId="23" xfId="3" applyBorder="1" applyAlignment="1">
      <alignment vertical="center" wrapText="1"/>
    </xf>
    <xf numFmtId="164" fontId="14" fillId="0" borderId="17" xfId="1" applyFont="1" applyFill="1" applyBorder="1"/>
    <xf numFmtId="0" fontId="2" fillId="4" borderId="23" xfId="0" applyFont="1" applyFill="1" applyBorder="1" applyAlignment="1">
      <alignment vertical="center" wrapText="1"/>
    </xf>
    <xf numFmtId="9" fontId="2" fillId="0" borderId="23" xfId="0" applyNumberFormat="1" applyFont="1" applyBorder="1" applyAlignment="1">
      <alignment vertical="center" wrapText="1"/>
    </xf>
    <xf numFmtId="0" fontId="3" fillId="4" borderId="11" xfId="0" applyFont="1" applyFill="1" applyBorder="1" applyAlignment="1">
      <alignment horizontal="center"/>
    </xf>
    <xf numFmtId="164" fontId="3" fillId="4" borderId="1" xfId="1" applyFont="1" applyFill="1" applyBorder="1"/>
    <xf numFmtId="0" fontId="3" fillId="4" borderId="10" xfId="0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7" fillId="0" borderId="0" xfId="3" applyAlignment="1">
      <alignment horizontal="justify" vertical="center"/>
    </xf>
    <xf numFmtId="0" fontId="0" fillId="0" borderId="0" xfId="0" applyAlignment="1"/>
    <xf numFmtId="49" fontId="0" fillId="0" borderId="0" xfId="0" applyNumberFormat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6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7" workbookViewId="0">
      <selection activeCell="C8" sqref="C8"/>
    </sheetView>
  </sheetViews>
  <sheetFormatPr defaultRowHeight="15" x14ac:dyDescent="0.25"/>
  <cols>
    <col min="2" max="2" width="51.5703125" customWidth="1"/>
    <col min="3" max="3" width="25.85546875" customWidth="1"/>
  </cols>
  <sheetData>
    <row r="1" spans="1:6" x14ac:dyDescent="0.25">
      <c r="C1" s="83"/>
      <c r="D1" s="83"/>
      <c r="E1" s="83"/>
      <c r="F1" s="83"/>
    </row>
    <row r="2" spans="1:6" x14ac:dyDescent="0.25">
      <c r="C2" s="84"/>
      <c r="D2" s="83"/>
      <c r="E2" s="83"/>
    </row>
    <row r="4" spans="1:6" x14ac:dyDescent="0.25">
      <c r="B4" s="67" t="s">
        <v>0</v>
      </c>
    </row>
    <row r="5" spans="1:6" x14ac:dyDescent="0.25">
      <c r="B5" s="68" t="s">
        <v>1</v>
      </c>
    </row>
    <row r="6" spans="1:6" ht="15.75" thickBot="1" x14ac:dyDescent="0.3"/>
    <row r="7" spans="1:6" ht="15.75" thickBot="1" x14ac:dyDescent="0.3">
      <c r="A7" s="69" t="s">
        <v>2</v>
      </c>
      <c r="B7" s="79" t="s">
        <v>3</v>
      </c>
      <c r="C7" s="81"/>
    </row>
    <row r="8" spans="1:6" ht="15.75" thickBot="1" x14ac:dyDescent="0.3">
      <c r="A8" s="70">
        <v>1</v>
      </c>
      <c r="B8" s="71" t="s">
        <v>4</v>
      </c>
      <c r="C8" s="71">
        <f>'для ДОП открытого набора'!C9</f>
        <v>17</v>
      </c>
    </row>
    <row r="9" spans="1:6" ht="15.75" thickBot="1" x14ac:dyDescent="0.3">
      <c r="A9" s="70">
        <v>2</v>
      </c>
      <c r="B9" s="71" t="s">
        <v>5</v>
      </c>
      <c r="C9" s="74">
        <v>18</v>
      </c>
    </row>
    <row r="10" spans="1:6" ht="30.75" thickBot="1" x14ac:dyDescent="0.3">
      <c r="A10" s="70">
        <v>3</v>
      </c>
      <c r="B10" s="71" t="s">
        <v>6</v>
      </c>
      <c r="C10" s="74"/>
    </row>
    <row r="11" spans="1:6" ht="30.75" thickBot="1" x14ac:dyDescent="0.3">
      <c r="A11" s="70">
        <v>4</v>
      </c>
      <c r="B11" s="71" t="s">
        <v>7</v>
      </c>
      <c r="C11" s="74"/>
    </row>
    <row r="12" spans="1:6" ht="15.75" thickBot="1" x14ac:dyDescent="0.3">
      <c r="A12" s="79" t="s">
        <v>8</v>
      </c>
      <c r="B12" s="80"/>
      <c r="C12" s="81"/>
    </row>
    <row r="13" spans="1:6" ht="15.75" thickBot="1" x14ac:dyDescent="0.3">
      <c r="A13" s="85" t="s">
        <v>9</v>
      </c>
      <c r="B13" s="86"/>
      <c r="C13" s="87"/>
    </row>
    <row r="14" spans="1:6" ht="45.75" thickBot="1" x14ac:dyDescent="0.3">
      <c r="A14" s="70">
        <v>5</v>
      </c>
      <c r="B14" s="71" t="s">
        <v>10</v>
      </c>
      <c r="C14" s="71">
        <f>'для ДОП открытого набора'!D13+'для ДОП открытого набора'!D15+'для ДОП открытого набора'!D17</f>
        <v>700000</v>
      </c>
    </row>
    <row r="15" spans="1:6" ht="30.75" thickBot="1" x14ac:dyDescent="0.3">
      <c r="A15" s="70">
        <v>6</v>
      </c>
      <c r="B15" s="71" t="s">
        <v>11</v>
      </c>
      <c r="C15" s="71">
        <f>'для ДОП открытого набора'!D14+'для ДОП открытого набора'!D16+'для ДОП открытого набора'!D18</f>
        <v>210800</v>
      </c>
    </row>
    <row r="16" spans="1:6" ht="30.75" thickBot="1" x14ac:dyDescent="0.3">
      <c r="A16" s="70">
        <v>7</v>
      </c>
      <c r="B16" s="71" t="s">
        <v>12</v>
      </c>
      <c r="C16" s="71">
        <f>'для ДОП открытого набора'!D19</f>
        <v>100000</v>
      </c>
    </row>
    <row r="17" spans="1:3" ht="30.75" thickBot="1" x14ac:dyDescent="0.3">
      <c r="A17" s="70">
        <v>8</v>
      </c>
      <c r="B17" s="71" t="s">
        <v>13</v>
      </c>
      <c r="C17" s="71">
        <f>'для ДОП открытого набора'!D20</f>
        <v>100000</v>
      </c>
    </row>
    <row r="18" spans="1:3" ht="30.75" thickBot="1" x14ac:dyDescent="0.3">
      <c r="A18" s="70">
        <v>9</v>
      </c>
      <c r="B18" s="71" t="s">
        <v>14</v>
      </c>
      <c r="C18" s="71">
        <f>'для ДОП открытого набора'!D21</f>
        <v>100000</v>
      </c>
    </row>
    <row r="19" spans="1:3" ht="15.75" thickBot="1" x14ac:dyDescent="0.3">
      <c r="A19" s="79" t="s">
        <v>15</v>
      </c>
      <c r="B19" s="80"/>
      <c r="C19" s="81"/>
    </row>
    <row r="20" spans="1:3" ht="30.75" thickBot="1" x14ac:dyDescent="0.3">
      <c r="A20" s="70">
        <v>10</v>
      </c>
      <c r="B20" s="71" t="s">
        <v>16</v>
      </c>
      <c r="C20" s="71">
        <f>'для ДОП открытого набора'!D10</f>
        <v>130000</v>
      </c>
    </row>
    <row r="21" spans="1:3" ht="15.75" thickBot="1" x14ac:dyDescent="0.3">
      <c r="A21" s="70">
        <v>11</v>
      </c>
      <c r="B21" s="71" t="s">
        <v>17</v>
      </c>
      <c r="C21" s="71">
        <f>C9*C20</f>
        <v>2340000</v>
      </c>
    </row>
    <row r="22" spans="1:3" ht="15.75" thickBot="1" x14ac:dyDescent="0.3">
      <c r="A22" s="70">
        <v>12</v>
      </c>
      <c r="B22" s="72" t="s">
        <v>18</v>
      </c>
      <c r="C22" s="75">
        <f>'для ДОП открытого набора'!C22</f>
        <v>0.3</v>
      </c>
    </row>
    <row r="23" spans="1:3" ht="15.75" thickBot="1" x14ac:dyDescent="0.3">
      <c r="A23" s="70">
        <v>13</v>
      </c>
      <c r="B23" s="71" t="s">
        <v>19</v>
      </c>
      <c r="C23" s="75">
        <f>'для ДОП открытого набора'!D23</f>
        <v>0.21732385261797019</v>
      </c>
    </row>
    <row r="26" spans="1:3" ht="42.75" customHeight="1" x14ac:dyDescent="0.25">
      <c r="A26" s="82" t="s">
        <v>20</v>
      </c>
      <c r="B26" s="83"/>
    </row>
  </sheetData>
  <mergeCells count="7">
    <mergeCell ref="A19:C19"/>
    <mergeCell ref="A26:B26"/>
    <mergeCell ref="C1:F1"/>
    <mergeCell ref="C2:E2"/>
    <mergeCell ref="A12:C12"/>
    <mergeCell ref="B7:C7"/>
    <mergeCell ref="A13:C13"/>
  </mergeCells>
  <hyperlinks>
    <hyperlink ref="B22" location="_ftn1" display="_ftn1"/>
    <hyperlink ref="A26" location="_ftnref1" display="_ftnref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B32" sqref="B32:E32"/>
    </sheetView>
  </sheetViews>
  <sheetFormatPr defaultRowHeight="15.75" x14ac:dyDescent="0.25"/>
  <cols>
    <col min="1" max="1" width="5.42578125" customWidth="1"/>
    <col min="2" max="2" width="82.42578125" customWidth="1"/>
    <col min="3" max="3" width="24.85546875" customWidth="1"/>
    <col min="4" max="4" width="18.140625" style="3" customWidth="1"/>
    <col min="5" max="5" width="46.7109375" style="6" customWidth="1"/>
    <col min="6" max="6" width="43.140625" customWidth="1"/>
    <col min="7" max="7" width="14" bestFit="1" customWidth="1"/>
    <col min="10" max="10" width="14" bestFit="1" customWidth="1"/>
  </cols>
  <sheetData>
    <row r="1" spans="1:10" ht="15.75" customHeight="1" x14ac:dyDescent="0.25">
      <c r="B1" s="48"/>
      <c r="C1" s="48" t="s">
        <v>21</v>
      </c>
      <c r="D1" s="48"/>
      <c r="E1" s="48"/>
    </row>
    <row r="2" spans="1:10" ht="15.75" customHeight="1" x14ac:dyDescent="0.25">
      <c r="B2" s="45"/>
      <c r="C2" s="89" t="s">
        <v>22</v>
      </c>
      <c r="D2" s="89"/>
      <c r="E2" s="89"/>
    </row>
    <row r="3" spans="1:10" ht="32.25" customHeight="1" x14ac:dyDescent="0.25">
      <c r="B3" s="47"/>
      <c r="C3" s="96" t="s">
        <v>23</v>
      </c>
      <c r="D3" s="97"/>
      <c r="E3" s="97"/>
    </row>
    <row r="4" spans="1:10" ht="28.5" customHeight="1" x14ac:dyDescent="0.25">
      <c r="B4" s="47"/>
      <c r="C4" s="97" t="s">
        <v>24</v>
      </c>
      <c r="D4" s="97"/>
      <c r="E4" s="97"/>
    </row>
    <row r="5" spans="1:10" ht="15.75" customHeight="1" x14ac:dyDescent="0.25">
      <c r="B5" s="47"/>
      <c r="C5" s="97" t="s">
        <v>25</v>
      </c>
      <c r="D5" s="97"/>
      <c r="E5" s="97"/>
    </row>
    <row r="6" spans="1:10" x14ac:dyDescent="0.25">
      <c r="B6" s="2"/>
      <c r="C6" s="2"/>
      <c r="D6" s="20"/>
      <c r="E6" s="17"/>
    </row>
    <row r="7" spans="1:10" ht="34.5" customHeight="1" x14ac:dyDescent="0.25">
      <c r="A7" s="8" t="s">
        <v>2</v>
      </c>
      <c r="B7" s="13" t="s">
        <v>26</v>
      </c>
      <c r="C7" s="18" t="s">
        <v>27</v>
      </c>
      <c r="D7" s="27" t="s">
        <v>28</v>
      </c>
      <c r="E7" s="57" t="s">
        <v>29</v>
      </c>
    </row>
    <row r="8" spans="1:10" x14ac:dyDescent="0.25">
      <c r="A8" s="9">
        <v>1</v>
      </c>
      <c r="B8" s="11" t="s">
        <v>30</v>
      </c>
      <c r="C8" s="78">
        <v>13</v>
      </c>
      <c r="D8" s="21">
        <f>D22</f>
        <v>1729714.2857142859</v>
      </c>
      <c r="E8" s="14" t="s">
        <v>31</v>
      </c>
    </row>
    <row r="9" spans="1:10" x14ac:dyDescent="0.25">
      <c r="A9" s="9">
        <v>2</v>
      </c>
      <c r="B9" s="10" t="s">
        <v>32</v>
      </c>
      <c r="C9" s="76">
        <v>17</v>
      </c>
      <c r="D9" s="7">
        <f>D10*C9</f>
        <v>2210000</v>
      </c>
      <c r="E9" s="14" t="s">
        <v>33</v>
      </c>
    </row>
    <row r="10" spans="1:10" ht="15" x14ac:dyDescent="0.25">
      <c r="A10" s="8">
        <v>3</v>
      </c>
      <c r="B10" s="43" t="s">
        <v>34</v>
      </c>
      <c r="C10" s="32"/>
      <c r="D10" s="77">
        <v>130000</v>
      </c>
      <c r="E10" s="60"/>
    </row>
    <row r="11" spans="1:10" x14ac:dyDescent="0.25">
      <c r="A11" s="9">
        <v>4</v>
      </c>
      <c r="B11" s="11" t="s">
        <v>35</v>
      </c>
      <c r="C11" s="30"/>
      <c r="D11" s="27">
        <f>D12+D19+D20+D21</f>
        <v>1210800</v>
      </c>
      <c r="E11" s="44"/>
    </row>
    <row r="12" spans="1:10" x14ac:dyDescent="0.25">
      <c r="A12" s="9">
        <v>5</v>
      </c>
      <c r="B12" s="11" t="s">
        <v>36</v>
      </c>
      <c r="C12" s="30"/>
      <c r="D12" s="7">
        <f>D13+D14+D15+D16+D17+D18</f>
        <v>910800</v>
      </c>
      <c r="E12" s="66"/>
      <c r="G12" s="4"/>
      <c r="J12" s="4"/>
    </row>
    <row r="13" spans="1:10" ht="13.5" customHeight="1" x14ac:dyDescent="0.25">
      <c r="A13" s="8">
        <v>6</v>
      </c>
      <c r="B13" s="28" t="s">
        <v>37</v>
      </c>
      <c r="C13" s="31"/>
      <c r="D13" s="29">
        <v>300000</v>
      </c>
      <c r="E13" s="33"/>
      <c r="G13" s="4"/>
      <c r="J13" s="4"/>
    </row>
    <row r="14" spans="1:10" ht="15.75" customHeight="1" x14ac:dyDescent="0.25">
      <c r="A14" s="8">
        <v>7</v>
      </c>
      <c r="B14" s="5" t="s">
        <v>38</v>
      </c>
      <c r="C14" s="19">
        <v>0.30199999999999999</v>
      </c>
      <c r="D14" s="22">
        <f>D13*C14</f>
        <v>90600</v>
      </c>
      <c r="E14" s="15"/>
      <c r="G14" s="4"/>
      <c r="H14" s="1"/>
    </row>
    <row r="15" spans="1:10" ht="15.75" customHeight="1" x14ac:dyDescent="0.25">
      <c r="A15" s="8">
        <v>8</v>
      </c>
      <c r="B15" s="46" t="s">
        <v>39</v>
      </c>
      <c r="C15" s="34"/>
      <c r="D15" s="12">
        <v>100000</v>
      </c>
      <c r="E15" s="15"/>
      <c r="G15" s="4"/>
      <c r="H15" s="1"/>
    </row>
    <row r="16" spans="1:10" ht="15.75" customHeight="1" x14ac:dyDescent="0.25">
      <c r="A16" s="8">
        <v>9</v>
      </c>
      <c r="B16" s="5" t="s">
        <v>40</v>
      </c>
      <c r="C16" s="19">
        <v>0.30199999999999999</v>
      </c>
      <c r="D16" s="7">
        <f>D15*C16</f>
        <v>30200</v>
      </c>
      <c r="E16" s="15"/>
      <c r="G16" s="4"/>
      <c r="H16" s="1"/>
    </row>
    <row r="17" spans="1:7" ht="18.75" customHeight="1" x14ac:dyDescent="0.25">
      <c r="A17" s="35">
        <v>10</v>
      </c>
      <c r="B17" s="49" t="s">
        <v>41</v>
      </c>
      <c r="C17" s="50"/>
      <c r="D17" s="51">
        <v>300000</v>
      </c>
      <c r="E17" s="52"/>
    </row>
    <row r="18" spans="1:7" x14ac:dyDescent="0.25">
      <c r="A18" s="23">
        <v>11</v>
      </c>
      <c r="B18" s="53" t="s">
        <v>42</v>
      </c>
      <c r="C18" s="54">
        <v>0.3</v>
      </c>
      <c r="D18" s="7">
        <f>D17*C18</f>
        <v>90000</v>
      </c>
      <c r="E18" s="16"/>
    </row>
    <row r="19" spans="1:7" ht="15.6" customHeight="1" x14ac:dyDescent="0.25">
      <c r="A19" s="23">
        <v>12</v>
      </c>
      <c r="B19" s="55" t="s">
        <v>43</v>
      </c>
      <c r="C19" s="56"/>
      <c r="D19" s="12">
        <v>100000</v>
      </c>
      <c r="E19" s="90"/>
    </row>
    <row r="20" spans="1:7" ht="15.6" customHeight="1" x14ac:dyDescent="0.25">
      <c r="A20" s="23">
        <v>13</v>
      </c>
      <c r="B20" s="11" t="s">
        <v>44</v>
      </c>
      <c r="C20" s="30"/>
      <c r="D20" s="12">
        <v>100000</v>
      </c>
      <c r="E20" s="91"/>
    </row>
    <row r="21" spans="1:7" ht="27.95" customHeight="1" x14ac:dyDescent="0.25">
      <c r="A21" s="23">
        <v>14</v>
      </c>
      <c r="B21" s="26" t="s">
        <v>45</v>
      </c>
      <c r="C21" s="25"/>
      <c r="D21" s="12">
        <v>100000</v>
      </c>
      <c r="E21" s="91"/>
    </row>
    <row r="22" spans="1:7" ht="23.25" customHeight="1" x14ac:dyDescent="0.25">
      <c r="A22" s="36">
        <v>15</v>
      </c>
      <c r="B22" s="37" t="s">
        <v>46</v>
      </c>
      <c r="C22" s="64">
        <v>0.3</v>
      </c>
      <c r="D22" s="73">
        <f>SUM(D11)/(1-C22)*100%</f>
        <v>1729714.2857142859</v>
      </c>
      <c r="E22" s="62"/>
    </row>
    <row r="23" spans="1:7" x14ac:dyDescent="0.25">
      <c r="A23" s="23">
        <v>16</v>
      </c>
      <c r="B23" s="11" t="s">
        <v>47</v>
      </c>
      <c r="C23" s="30" t="s">
        <v>48</v>
      </c>
      <c r="D23" s="63">
        <f>(D9-D22)/D9*100%</f>
        <v>0.21732385261797019</v>
      </c>
      <c r="E23" s="58"/>
    </row>
    <row r="24" spans="1:7" ht="27.75" customHeight="1" x14ac:dyDescent="0.25">
      <c r="A24" s="23">
        <v>17</v>
      </c>
      <c r="B24" s="26" t="s">
        <v>49</v>
      </c>
      <c r="C24" s="25"/>
      <c r="D24" s="7" t="s">
        <v>50</v>
      </c>
      <c r="E24" s="14"/>
      <c r="F24" s="4"/>
    </row>
    <row r="25" spans="1:7" ht="78.599999999999994" customHeight="1" x14ac:dyDescent="0.25">
      <c r="A25" s="23">
        <v>18</v>
      </c>
      <c r="B25" s="24" t="s">
        <v>51</v>
      </c>
      <c r="C25" s="30" t="s">
        <v>52</v>
      </c>
      <c r="D25" s="7"/>
      <c r="E25" s="61"/>
    </row>
    <row r="26" spans="1:7" ht="21.75" customHeight="1" x14ac:dyDescent="0.25">
      <c r="A26" s="38"/>
      <c r="B26" s="39"/>
      <c r="C26" s="40"/>
      <c r="D26" s="41"/>
      <c r="E26" s="42"/>
    </row>
    <row r="27" spans="1:7" ht="31.5" customHeight="1" x14ac:dyDescent="0.25">
      <c r="A27" s="38"/>
      <c r="B27" s="98" t="s">
        <v>53</v>
      </c>
      <c r="C27" s="99"/>
      <c r="D27" s="99"/>
      <c r="E27" s="99"/>
      <c r="F27" s="65"/>
    </row>
    <row r="28" spans="1:7" ht="42" customHeight="1" x14ac:dyDescent="0.25">
      <c r="A28" s="38"/>
      <c r="B28" s="94" t="s">
        <v>58</v>
      </c>
      <c r="C28" s="95"/>
      <c r="D28" s="95"/>
      <c r="E28" s="95"/>
      <c r="G28" s="3"/>
    </row>
    <row r="29" spans="1:7" ht="29.25" customHeight="1" x14ac:dyDescent="0.25">
      <c r="A29" s="38"/>
      <c r="B29" s="93" t="s">
        <v>54</v>
      </c>
      <c r="C29" s="93"/>
      <c r="D29" s="93"/>
      <c r="E29" s="93"/>
      <c r="F29" s="59"/>
    </row>
    <row r="30" spans="1:7" ht="26.25" customHeight="1" x14ac:dyDescent="0.25">
      <c r="B30" s="92" t="s">
        <v>55</v>
      </c>
      <c r="C30" s="92"/>
      <c r="D30" s="92"/>
      <c r="E30" s="92"/>
    </row>
    <row r="31" spans="1:7" ht="18" customHeight="1" x14ac:dyDescent="0.25">
      <c r="B31" s="92" t="s">
        <v>56</v>
      </c>
      <c r="C31" s="92"/>
      <c r="D31" s="92"/>
      <c r="E31" s="92"/>
    </row>
    <row r="32" spans="1:7" ht="35.25" customHeight="1" x14ac:dyDescent="0.25">
      <c r="B32" s="88" t="s">
        <v>57</v>
      </c>
      <c r="C32" s="88"/>
      <c r="D32" s="88"/>
      <c r="E32" s="88"/>
    </row>
  </sheetData>
  <mergeCells count="11">
    <mergeCell ref="B32:E32"/>
    <mergeCell ref="C2:E2"/>
    <mergeCell ref="E19:E21"/>
    <mergeCell ref="B31:E31"/>
    <mergeCell ref="B30:E30"/>
    <mergeCell ref="B29:E29"/>
    <mergeCell ref="B28:E28"/>
    <mergeCell ref="C3:E3"/>
    <mergeCell ref="C4:E4"/>
    <mergeCell ref="C5:E5"/>
    <mergeCell ref="B27:E27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ФЭО </vt:lpstr>
      <vt:lpstr>для ДОП открытого набора</vt:lpstr>
      <vt:lpstr>'ФЭО '!_ftn1</vt:lpstr>
      <vt:lpstr>'ФЭО '!_ftn2</vt:lpstr>
      <vt:lpstr>'ФЭО '!_ftn3</vt:lpstr>
      <vt:lpstr>'ФЭО '!_ftn4</vt:lpstr>
      <vt:lpstr>'ФЭО '!_ftnref1</vt:lpstr>
      <vt:lpstr>'ФЭО '!_ftnref2</vt:lpstr>
      <vt:lpstr>'ФЭО '!_ftnref3</vt:lpstr>
      <vt:lpstr>'ФЭО '!_ftnref4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2025-02-12T13:16:07Z</dcterms:modified>
  <cp:category/>
  <cp:contentStatus/>
</cp:coreProperties>
</file>