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иложени 1" sheetId="1" r:id="rId1"/>
  </sheets>
  <definedNames>
    <definedName name="_xlnm._FilterDatabase" localSheetId="0" hidden="1">'Приложени 1'!$A$11:$I$126</definedName>
  </definedNames>
  <calcPr calcId="152511"/>
</workbook>
</file>

<file path=xl/calcChain.xml><?xml version="1.0" encoding="utf-8"?>
<calcChain xmlns="http://schemas.openxmlformats.org/spreadsheetml/2006/main">
  <c r="G122" i="1" l="1"/>
  <c r="G34" i="1"/>
  <c r="F15" i="1"/>
  <c r="G15" i="1" s="1"/>
  <c r="F18" i="1"/>
  <c r="G18" i="1" s="1"/>
  <c r="F20" i="1"/>
  <c r="G20" i="1" s="1"/>
  <c r="F21" i="1"/>
  <c r="G21" i="1" s="1"/>
  <c r="F23" i="1"/>
  <c r="G23" i="1" s="1"/>
  <c r="F24" i="1"/>
  <c r="G24" i="1" s="1"/>
  <c r="F26" i="1"/>
  <c r="G26" i="1" s="1"/>
  <c r="F27" i="1"/>
  <c r="G27" i="1" s="1"/>
  <c r="F29" i="1"/>
  <c r="G29" i="1" s="1"/>
  <c r="F30" i="1"/>
  <c r="G30" i="1" s="1"/>
  <c r="F32" i="1"/>
  <c r="G32" i="1" s="1"/>
  <c r="F33" i="1"/>
  <c r="G33" i="1" s="1"/>
  <c r="F35" i="1"/>
  <c r="G35" i="1" s="1"/>
  <c r="F36" i="1"/>
  <c r="G36" i="1" s="1"/>
  <c r="F38" i="1"/>
  <c r="G38" i="1" s="1"/>
  <c r="F40" i="1"/>
  <c r="G40" i="1" s="1"/>
  <c r="F41" i="1"/>
  <c r="G41" i="1" s="1"/>
  <c r="F43" i="1"/>
  <c r="G43" i="1" s="1"/>
  <c r="F45" i="1"/>
  <c r="G45" i="1" s="1"/>
  <c r="F46" i="1"/>
  <c r="G46" i="1" s="1"/>
  <c r="F48" i="1"/>
  <c r="G48" i="1" s="1"/>
  <c r="F49" i="1"/>
  <c r="G49" i="1" s="1"/>
  <c r="F51" i="1"/>
  <c r="G51" i="1" s="1"/>
  <c r="F52" i="1"/>
  <c r="G52" i="1" s="1"/>
  <c r="F54" i="1"/>
  <c r="G54" i="1" s="1"/>
  <c r="F57" i="1"/>
  <c r="G57" i="1" s="1"/>
  <c r="F61" i="1"/>
  <c r="G61" i="1" s="1"/>
  <c r="F63" i="1"/>
  <c r="G63" i="1" s="1"/>
  <c r="F66" i="1"/>
  <c r="G66" i="1" s="1"/>
  <c r="F67" i="1"/>
  <c r="G67" i="1" s="1"/>
  <c r="F69" i="1"/>
  <c r="G69" i="1" s="1"/>
  <c r="F70" i="1"/>
  <c r="G70" i="1" s="1"/>
  <c r="F73" i="1"/>
  <c r="G73" i="1" s="1"/>
  <c r="F74" i="1"/>
  <c r="G74" i="1" s="1"/>
  <c r="F76" i="1"/>
  <c r="G76" i="1" s="1"/>
  <c r="F78" i="1"/>
  <c r="G78" i="1" s="1"/>
  <c r="F81" i="1"/>
  <c r="G81" i="1" s="1"/>
  <c r="F83" i="1"/>
  <c r="G83" i="1" s="1"/>
  <c r="F84" i="1"/>
  <c r="G84" i="1" s="1"/>
  <c r="F86" i="1"/>
  <c r="G86" i="1" s="1"/>
  <c r="F88" i="1"/>
  <c r="G88" i="1" s="1"/>
  <c r="F90" i="1"/>
  <c r="G90" i="1" s="1"/>
  <c r="F91" i="1"/>
  <c r="G91" i="1" s="1"/>
  <c r="F94" i="1"/>
  <c r="G94" i="1" s="1"/>
  <c r="F96" i="1"/>
  <c r="G96" i="1" s="1"/>
  <c r="F98" i="1"/>
  <c r="G98" i="1" s="1"/>
  <c r="F99" i="1"/>
  <c r="G99" i="1" s="1"/>
  <c r="F102" i="1"/>
  <c r="G102" i="1" s="1"/>
  <c r="F103" i="1"/>
  <c r="G103" i="1" s="1"/>
  <c r="F105" i="1"/>
  <c r="G105" i="1" s="1"/>
  <c r="F106" i="1"/>
  <c r="G106" i="1" s="1"/>
  <c r="F108" i="1"/>
  <c r="G108" i="1" s="1"/>
  <c r="F110" i="1"/>
  <c r="G110" i="1" s="1"/>
  <c r="F111" i="1"/>
  <c r="G111" i="1" s="1"/>
  <c r="F113" i="1"/>
  <c r="G113" i="1" s="1"/>
  <c r="F114" i="1"/>
  <c r="G114" i="1" s="1"/>
  <c r="F117" i="1"/>
  <c r="G117" i="1" s="1"/>
  <c r="F118" i="1"/>
  <c r="G118" i="1" s="1"/>
  <c r="B122" i="1"/>
  <c r="F122" i="1" s="1"/>
  <c r="B121" i="1"/>
  <c r="F121" i="1" s="1"/>
  <c r="G121" i="1" s="1"/>
  <c r="B120" i="1"/>
  <c r="E120" i="1" s="1"/>
  <c r="B119" i="1"/>
  <c r="E119" i="1" s="1"/>
  <c r="B116" i="1"/>
  <c r="E116" i="1" s="1"/>
  <c r="B115" i="1"/>
  <c r="E115" i="1" s="1"/>
  <c r="B112" i="1"/>
  <c r="E112" i="1" s="1"/>
  <c r="B109" i="1"/>
  <c r="F109" i="1" s="1"/>
  <c r="G109" i="1" s="1"/>
  <c r="C109" i="1" s="1"/>
  <c r="B107" i="1"/>
  <c r="E107" i="1" s="1"/>
  <c r="B104" i="1"/>
  <c r="E104" i="1" s="1"/>
  <c r="B101" i="1"/>
  <c r="F101" i="1" s="1"/>
  <c r="B100" i="1"/>
  <c r="E100" i="1" s="1"/>
  <c r="B97" i="1"/>
  <c r="F97" i="1" s="1"/>
  <c r="G97" i="1" s="1"/>
  <c r="C97" i="1" s="1"/>
  <c r="B95" i="1"/>
  <c r="E95" i="1" s="1"/>
  <c r="B93" i="1"/>
  <c r="F93" i="1" s="1"/>
  <c r="G93" i="1" s="1"/>
  <c r="C93" i="1" s="1"/>
  <c r="B92" i="1"/>
  <c r="E92" i="1" s="1"/>
  <c r="B89" i="1"/>
  <c r="F89" i="1" s="1"/>
  <c r="G89" i="1" s="1"/>
  <c r="C89" i="1" s="1"/>
  <c r="B87" i="1"/>
  <c r="E87" i="1" s="1"/>
  <c r="B85" i="1"/>
  <c r="F85" i="1" s="1"/>
  <c r="G85" i="1" s="1"/>
  <c r="C85" i="1" s="1"/>
  <c r="B82" i="1"/>
  <c r="F82" i="1" s="1"/>
  <c r="G82" i="1" s="1"/>
  <c r="C82" i="1" s="1"/>
  <c r="B80" i="1"/>
  <c r="E80" i="1" s="1"/>
  <c r="B79" i="1"/>
  <c r="E79" i="1" s="1"/>
  <c r="B77" i="1"/>
  <c r="F77" i="1" s="1"/>
  <c r="G77" i="1" s="1"/>
  <c r="C77" i="1" s="1"/>
  <c r="B75" i="1"/>
  <c r="E75" i="1" s="1"/>
  <c r="B72" i="1"/>
  <c r="E72" i="1" s="1"/>
  <c r="B71" i="1"/>
  <c r="E71" i="1" s="1"/>
  <c r="B68" i="1"/>
  <c r="E68" i="1" s="1"/>
  <c r="B65" i="1"/>
  <c r="F65" i="1" s="1"/>
  <c r="G65" i="1" s="1"/>
  <c r="C65" i="1" s="1"/>
  <c r="B64" i="1"/>
  <c r="E64" i="1" s="1"/>
  <c r="B62" i="1"/>
  <c r="F62" i="1" s="1"/>
  <c r="G62" i="1" s="1"/>
  <c r="C62" i="1" s="1"/>
  <c r="B60" i="1"/>
  <c r="E60" i="1" s="1"/>
  <c r="B59" i="1"/>
  <c r="E59" i="1" s="1"/>
  <c r="B58" i="1"/>
  <c r="F58" i="1" s="1"/>
  <c r="G58" i="1" s="1"/>
  <c r="C58" i="1" s="1"/>
  <c r="B56" i="1"/>
  <c r="E56" i="1" s="1"/>
  <c r="B55" i="1"/>
  <c r="E55" i="1" s="1"/>
  <c r="B53" i="1"/>
  <c r="F53" i="1" s="1"/>
  <c r="G53" i="1" s="1"/>
  <c r="C53" i="1" s="1"/>
  <c r="B50" i="1"/>
  <c r="F50" i="1" s="1"/>
  <c r="G50" i="1" s="1"/>
  <c r="C50" i="1" s="1"/>
  <c r="B47" i="1"/>
  <c r="E47" i="1" s="1"/>
  <c r="B44" i="1"/>
  <c r="E44" i="1" s="1"/>
  <c r="B42" i="1"/>
  <c r="F42" i="1" s="1"/>
  <c r="G42" i="1" s="1"/>
  <c r="C42" i="1" s="1"/>
  <c r="B39" i="1"/>
  <c r="E39" i="1" s="1"/>
  <c r="B37" i="1"/>
  <c r="F37" i="1" s="1"/>
  <c r="G37" i="1" s="1"/>
  <c r="C37" i="1" s="1"/>
  <c r="B34" i="1"/>
  <c r="F34" i="1" s="1"/>
  <c r="B31" i="1"/>
  <c r="E31" i="1" s="1"/>
  <c r="B28" i="1"/>
  <c r="E28" i="1" s="1"/>
  <c r="B25" i="1"/>
  <c r="F25" i="1" s="1"/>
  <c r="G25" i="1" s="1"/>
  <c r="C25" i="1" s="1"/>
  <c r="B22" i="1"/>
  <c r="B19" i="1"/>
  <c r="E19" i="1" s="1"/>
  <c r="B17" i="1"/>
  <c r="B16" i="1"/>
  <c r="E16" i="1" s="1"/>
  <c r="B14" i="1"/>
  <c r="B13" i="1"/>
  <c r="E13" i="1" s="1"/>
  <c r="F19" i="1" l="1"/>
  <c r="G19" i="1" s="1"/>
  <c r="C19" i="1" s="1"/>
  <c r="G101" i="1"/>
  <c r="C101" i="1" s="1"/>
  <c r="C122" i="1"/>
  <c r="C121" i="1"/>
  <c r="C34" i="1"/>
  <c r="E82" i="1"/>
  <c r="F104" i="1"/>
  <c r="G104" i="1" s="1"/>
  <c r="C104" i="1" s="1"/>
  <c r="F100" i="1"/>
  <c r="F71" i="1"/>
  <c r="G71" i="1" s="1"/>
  <c r="C71" i="1" s="1"/>
  <c r="E62" i="1"/>
  <c r="F59" i="1"/>
  <c r="G59" i="1" s="1"/>
  <c r="C59" i="1" s="1"/>
  <c r="E37" i="1"/>
  <c r="F95" i="1"/>
  <c r="G95" i="1" s="1"/>
  <c r="C95" i="1" s="1"/>
  <c r="E42" i="1"/>
  <c r="F31" i="1"/>
  <c r="G31" i="1" s="1"/>
  <c r="C31" i="1" s="1"/>
  <c r="E122" i="1"/>
  <c r="F120" i="1"/>
  <c r="E97" i="1"/>
  <c r="F80" i="1"/>
  <c r="G80" i="1" s="1"/>
  <c r="C80" i="1" s="1"/>
  <c r="F64" i="1"/>
  <c r="G64" i="1" s="1"/>
  <c r="C64" i="1" s="1"/>
  <c r="F55" i="1"/>
  <c r="G55" i="1" s="1"/>
  <c r="C55" i="1" s="1"/>
  <c r="E50" i="1"/>
  <c r="F13" i="1"/>
  <c r="G13" i="1" s="1"/>
  <c r="C13" i="1" s="1"/>
  <c r="E121" i="1"/>
  <c r="F119" i="1"/>
  <c r="F115" i="1"/>
  <c r="G115" i="1" s="1"/>
  <c r="C115" i="1" s="1"/>
  <c r="F112" i="1"/>
  <c r="G112" i="1" s="1"/>
  <c r="C112" i="1" s="1"/>
  <c r="E109" i="1"/>
  <c r="F92" i="1"/>
  <c r="G92" i="1" s="1"/>
  <c r="C92" i="1" s="1"/>
  <c r="E89" i="1"/>
  <c r="F87" i="1"/>
  <c r="G87" i="1" s="1"/>
  <c r="C87" i="1" s="1"/>
  <c r="F79" i="1"/>
  <c r="G79" i="1" s="1"/>
  <c r="C79" i="1" s="1"/>
  <c r="F75" i="1"/>
  <c r="G75" i="1" s="1"/>
  <c r="C75" i="1" s="1"/>
  <c r="F72" i="1"/>
  <c r="G72" i="1" s="1"/>
  <c r="C72" i="1" s="1"/>
  <c r="E65" i="1"/>
  <c r="E58" i="1"/>
  <c r="F56" i="1"/>
  <c r="G56" i="1" s="1"/>
  <c r="C56" i="1" s="1"/>
  <c r="E53" i="1"/>
  <c r="F47" i="1"/>
  <c r="G47" i="1" s="1"/>
  <c r="C47" i="1" s="1"/>
  <c r="F39" i="1"/>
  <c r="G39" i="1" s="1"/>
  <c r="C39" i="1" s="1"/>
  <c r="E34" i="1"/>
  <c r="E25" i="1"/>
  <c r="F16" i="1"/>
  <c r="G16" i="1" s="1"/>
  <c r="C16" i="1" s="1"/>
  <c r="F14" i="1"/>
  <c r="G14" i="1" s="1"/>
  <c r="C14" i="1" s="1"/>
  <c r="E14" i="1"/>
  <c r="F17" i="1"/>
  <c r="G17" i="1" s="1"/>
  <c r="C17" i="1" s="1"/>
  <c r="E17" i="1"/>
  <c r="F22" i="1"/>
  <c r="G22" i="1" s="1"/>
  <c r="C22" i="1" s="1"/>
  <c r="E22" i="1"/>
  <c r="F116" i="1"/>
  <c r="G116" i="1" s="1"/>
  <c r="C116" i="1" s="1"/>
  <c r="F107" i="1"/>
  <c r="G107" i="1" s="1"/>
  <c r="C107" i="1" s="1"/>
  <c r="E101" i="1"/>
  <c r="E93" i="1"/>
  <c r="E85" i="1"/>
  <c r="E77" i="1"/>
  <c r="F68" i="1"/>
  <c r="G68" i="1" s="1"/>
  <c r="C68" i="1" s="1"/>
  <c r="F60" i="1"/>
  <c r="G60" i="1" s="1"/>
  <c r="C60" i="1" s="1"/>
  <c r="F44" i="1"/>
  <c r="F28" i="1"/>
  <c r="G28" i="1" s="1"/>
  <c r="C28" i="1" s="1"/>
  <c r="C44" i="1" l="1"/>
  <c r="G44" i="1"/>
  <c r="C100" i="1"/>
  <c r="G100" i="1"/>
  <c r="C119" i="1"/>
  <c r="G119" i="1"/>
  <c r="C120" i="1"/>
  <c r="G120" i="1"/>
</calcChain>
</file>

<file path=xl/sharedStrings.xml><?xml version="1.0" encoding="utf-8"?>
<sst xmlns="http://schemas.openxmlformats.org/spreadsheetml/2006/main" count="132" uniqueCount="125">
  <si>
    <t>01.00.00 Математика и механика</t>
  </si>
  <si>
    <t>Математика</t>
  </si>
  <si>
    <t>Совместный бакалавриат НИУ ВШЭ и Центра педагогического мастерства </t>
  </si>
  <si>
    <t>Прикладная математика и информатика</t>
  </si>
  <si>
    <t>Программа двух дипломов НИУ ВШЭ и Лондонского университета «Прикладной анализ данных»</t>
  </si>
  <si>
    <t>Прикладная математика </t>
  </si>
  <si>
    <t>03.00.00 Физика и астрономия</t>
  </si>
  <si>
    <t>Физика</t>
  </si>
  <si>
    <t>04.00.00 Химия</t>
  </si>
  <si>
    <t>Химия</t>
  </si>
  <si>
    <t>05.00.00 Науки о земле</t>
  </si>
  <si>
    <t>География глобальных изменений и геоинформационные технологии</t>
  </si>
  <si>
    <t>06.00.00 Биологические науки</t>
  </si>
  <si>
    <t>Клеточная и молекулярная биотехнология</t>
  </si>
  <si>
    <t>07.00.00 Архитектура</t>
  </si>
  <si>
    <t>09.00.00 Информатика и вычислительная техника</t>
  </si>
  <si>
    <t>10.00.00 Информационная безопасность</t>
  </si>
  <si>
    <t>11.00.00 Электроника, радиоэлектроника и системы связи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</si>
  <si>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</si>
  <si>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</si>
  <si>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</si>
  <si>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</si>
  <si>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</si>
  <si>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Программа двух дипломов НИУ ВШЭ и Лондонского университета по международным отношениям</t>
  </si>
  <si>
    <t>42.00.00 Средства массовой информации и информационно-библиотечное дело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</si>
  <si>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</si>
  <si>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</si>
  <si>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</si>
  <si>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50.00.00 Искусствознание</t>
  </si>
  <si>
    <t>51.00.00 Культуроведение и социокультурные проекты</t>
  </si>
  <si>
    <t>54.00.00 Изобразительное искусство и прикладные виды искусств</t>
  </si>
  <si>
    <t>Турция и тюркский мир</t>
  </si>
  <si>
    <t>Монголия и Тибет</t>
  </si>
  <si>
    <t>Эфиопия и арабский мир</t>
  </si>
  <si>
    <t>УТВЕРЖДЕНА</t>
  </si>
  <si>
    <t>приказом НИУ ВШЭ от______ №________</t>
  </si>
  <si>
    <t>Стоимость обучения по программам баклавриата (специалитета) в 2021/2022 учебном году, для поступивших в 2020 году и обучающихся по договорам об оказании платных образовательных услуг</t>
  </si>
  <si>
    <t xml:space="preserve"> Направление подготовки / Образовательная программа бакалавриата или специалитета (Факультет)</t>
  </si>
  <si>
    <t>Полная стоимость обучения</t>
  </si>
  <si>
    <t>Стоимость в 2021/2022 учебном году</t>
  </si>
  <si>
    <t>инд.</t>
  </si>
  <si>
    <t>2020/2021</t>
  </si>
  <si>
    <t>2021/2022</t>
  </si>
  <si>
    <t>Направление подготовки 01.03.01 Математика</t>
  </si>
  <si>
    <t>Направление подготовки 01.03.02 Прикладная математика и информатика</t>
  </si>
  <si>
    <t>Направление подготовки 01.03.04 Прикладная математика</t>
  </si>
  <si>
    <t>Направление подготовки 03.03.02 Физика</t>
  </si>
  <si>
    <t>Направление подготовки 04.03.01 Химия</t>
  </si>
  <si>
    <t>Направление подготовки 05.03.05 География</t>
  </si>
  <si>
    <t>Направление подготовки 06.03.01 Биология</t>
  </si>
  <si>
    <t>Направление подготовки 07.03.02 Градостроительство</t>
  </si>
  <si>
    <t>Городское планирование (факультет городского и регионального развития)</t>
  </si>
  <si>
    <t>Направление подготовки 09.03.01 Информатика и вычислительная техника</t>
  </si>
  <si>
    <t xml:space="preserve">Информатика и вычислительная техника (МИЭМ НИУ ВШЭ) </t>
  </si>
  <si>
    <t>Направление подготовки 09.03.04 Программная инженерия</t>
  </si>
  <si>
    <t>Программная инженерия (Факультет компьютерных наук)</t>
  </si>
  <si>
    <t>Направление подготовки 10.03.01 Информационная безопасность</t>
  </si>
  <si>
    <t>Информационная безопасность (МИЭМ)</t>
  </si>
  <si>
    <t xml:space="preserve">Специальность 10.05.01 Компьютерная безопасность </t>
  </si>
  <si>
    <t>Компьютерная безопасность (МИЭМ НИУ ВШЭ)</t>
  </si>
  <si>
    <t>Направление подготовки 11.03.02 Инфокоммуникационные технологии и системы связи</t>
  </si>
  <si>
    <t>Инфокоммуникационные технологии и системы связи (МИЭМ НИУ ВШЭ)</t>
  </si>
  <si>
    <t>Направление подготовки 37.03.01 Психология</t>
  </si>
  <si>
    <t xml:space="preserve">Психология (Факультет социальных наук) </t>
  </si>
  <si>
    <t>Направление подготовки 38.03.01 Экономика</t>
  </si>
  <si>
    <t>Экономика (Факультет экономических наук)</t>
  </si>
  <si>
    <t>Совместная программа по экономике ВШЭ и РЭШ (Факультет экономических наук)</t>
  </si>
  <si>
    <t>Экономика и статистика (Факультет экономических наук)</t>
  </si>
  <si>
    <t>Мировая экономика (Факультет мировой экономики и мировой политики)</t>
  </si>
  <si>
    <t>Направление подготовки 38.03.02 Менеджмент</t>
  </si>
  <si>
    <t xml:space="preserve">Управление бизнесом (Факультет бизнеса и менеджмента) </t>
  </si>
  <si>
    <t xml:space="preserve">Маркетинг и рыночная экономика (Факультет бизнеса и менеджмента) </t>
  </si>
  <si>
    <t xml:space="preserve">Логистика и управление цепями поставок (Факультет бизнеса и менеджмента) </t>
  </si>
  <si>
    <t>Направление подготовки 38.03.04 Государственное и муниципальное управление</t>
  </si>
  <si>
    <t>Государственное и муниципальное управление (Факультет социальных наук)</t>
  </si>
  <si>
    <t>Направление подготовки 38.03.05 Бизнес-информатика</t>
  </si>
  <si>
    <t xml:space="preserve">Бизнес-информатика (Факультет бизнеса и менеджмента) </t>
  </si>
  <si>
    <t>Цифровые инновации в управлении предприятием (программа двух дипломов НИУ ВШЭ и Лондонского университета) (Факультет бизнеса и менеджмента)</t>
  </si>
  <si>
    <t>Направление подготовки 39.03.01 Социология</t>
  </si>
  <si>
    <t>Социология (Факультет социальных наук)</t>
  </si>
  <si>
    <t>Направление подготовки 40.03.01 Юриспруденция</t>
  </si>
  <si>
    <t xml:space="preserve">Юриспруденция (Факультет права) </t>
  </si>
  <si>
    <t xml:space="preserve">Юриспруденция: частное право (Факультет права) </t>
  </si>
  <si>
    <t>Направление подготовки 41.03.01 Зарубежное регионоведение</t>
  </si>
  <si>
    <t xml:space="preserve">Программа двух дипломов НИУ ВШЭ и Университета Кёнхи "Экономика и политика в Азии"(Факультет мировой экономики и мировой политики) </t>
  </si>
  <si>
    <t>Направление подготовки 41.03.04 Политология</t>
  </si>
  <si>
    <t>Политология (Факультет социальных наук)</t>
  </si>
  <si>
    <t>Направление подготовки 41.03.05 Международные отношения</t>
  </si>
  <si>
    <t xml:space="preserve">Международные отношения (Факультет мировой экономики и мировой политики) </t>
  </si>
  <si>
    <t xml:space="preserve">Программа двух дипломов НИУ ВШЭ и Лондонского университета "Международные отношения" (Факультет мировой экономики и мировой политики) </t>
  </si>
  <si>
    <t>Направление подготовки 41.03.06 Публичная политика и социальные науки</t>
  </si>
  <si>
    <t>Направление подготовки 42.03.01  Реклама и связи с общественностью</t>
  </si>
  <si>
    <t>Реклама и связи с общественностью (Факультет коммуникаций, медиа и дизайна)</t>
  </si>
  <si>
    <t>Направление подготовки 42.03.02 Журналистика</t>
  </si>
  <si>
    <t>Журналистика (Факультет коммуникаций, медиа и дизайна)</t>
  </si>
  <si>
    <t>Направление подготовки 42.03.05 Медиакоммуникации</t>
  </si>
  <si>
    <t>Медиакоммуникации  (Факультет коммуникаций, медиа и дизайна)</t>
  </si>
  <si>
    <t>Направление подготовки 45.03.01 Филология</t>
  </si>
  <si>
    <t>Филология (Факультет гуманитарных наук)</t>
  </si>
  <si>
    <t>Античность (Факультет гуманитарных наук)</t>
  </si>
  <si>
    <t>Направление подготовки 45.03.02 Лингвистика</t>
  </si>
  <si>
    <t>Иностранные языки и межкультурная коммуникация (Факультет гуманитарных наук)</t>
  </si>
  <si>
    <t>Направление подготовки 45.03.03 Фундаментальная и прикладная лингвистика</t>
  </si>
  <si>
    <t>Фундаментальная и компьютерная лингвистика (Факультет гуманитарных наук)</t>
  </si>
  <si>
    <t>Направление подготовки 46.03.01 История</t>
  </si>
  <si>
    <t>История (Факультет гуманитарных наук)</t>
  </si>
  <si>
    <t>Направление подготовки 47.03.01 Философия</t>
  </si>
  <si>
    <t>Философия (Факультет гуманитарных наук)</t>
  </si>
  <si>
    <t>Направление подготовки 50.03.02 Изящные искусства</t>
  </si>
  <si>
    <t>Современное искусство (Факультет коммуникаций, медиа и дизайна)</t>
  </si>
  <si>
    <t>Направление подготовки 50.03.03 История искусств</t>
  </si>
  <si>
    <t>История искусств (Факультет гуманитарных наук)</t>
  </si>
  <si>
    <t>Направление подготовки 51.03.01 Культурология</t>
  </si>
  <si>
    <t>Культурология (Факультет гуманитарных наук)</t>
  </si>
  <si>
    <t>Направление подготовки 54.03.01 Дизайн</t>
  </si>
  <si>
    <t>Дизайн (Факультет коммуникаций, медиа и дизайна)</t>
  </si>
  <si>
    <t>Мода (Факультет коммуникаций, медиа и дизайна)</t>
  </si>
  <si>
    <t>58.00.00 Востоковедение и африканистика</t>
  </si>
  <si>
    <t>Направление подготовки 58.03.01 Востоковедение и африканистика</t>
  </si>
  <si>
    <t xml:space="preserve">Востоковедение (Факультет мировой экономики и мировой политики) </t>
  </si>
  <si>
    <t>5,5 лет</t>
  </si>
  <si>
    <t>5 лет</t>
  </si>
  <si>
    <t xml:space="preserve">Начальник ПФУ </t>
  </si>
  <si>
    <t>Ю.В. Захарова</t>
  </si>
  <si>
    <t>Приложение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</si>
</sst>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2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wrapText="1"/>
    </xf>
    <xf numFmtId="0" fontId="11" fillId="0" borderId="3" xfId="3" applyFont="1" applyFill="1" applyBorder="1" applyAlignment="1">
      <alignment vertical="center" wrapText="1"/>
    </xf>
    <xf numFmtId="0" fontId="9" fillId="0" borderId="3" xfId="3" applyFont="1" applyFill="1" applyBorder="1" applyAlignment="1">
      <alignment vertical="center" wrapText="1"/>
    </xf>
    <xf numFmtId="0" fontId="2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9" fillId="0" borderId="4" xfId="3" applyFont="1" applyFill="1" applyBorder="1" applyAlignment="1">
      <alignment wrapText="1"/>
    </xf>
    <xf numFmtId="0" fontId="11" fillId="0" borderId="4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/>
    <xf numFmtId="0" fontId="11" fillId="0" borderId="3" xfId="3" applyFont="1" applyFill="1" applyBorder="1" applyAlignment="1">
      <alignment wrapText="1"/>
    </xf>
    <xf numFmtId="0" fontId="9" fillId="0" borderId="3" xfId="3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165" fontId="2" fillId="0" borderId="0" xfId="2" applyNumberFormat="1" applyFont="1"/>
    <xf numFmtId="3" fontId="2" fillId="0" borderId="0" xfId="0" applyNumberFormat="1" applyFont="1"/>
    <xf numFmtId="0" fontId="11" fillId="0" borderId="0" xfId="3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3" xfId="3" applyFont="1" applyBorder="1" applyAlignment="1">
      <alignment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workbookViewId="0">
      <selection activeCell="K9" sqref="K9"/>
    </sheetView>
  </sheetViews>
  <sheetFormatPr defaultRowHeight="13.8" outlineLevelCol="1" x14ac:dyDescent="0.25"/>
  <cols>
    <col min="1" max="1" width="62.5546875" style="1" customWidth="1"/>
    <col min="2" max="2" width="15.88671875" style="10" customWidth="1"/>
    <col min="3" max="3" width="13.6640625" style="10" customWidth="1"/>
    <col min="4" max="4" width="10.21875" style="1" hidden="1" customWidth="1" outlineLevel="1"/>
    <col min="5" max="6" width="10.88671875" style="1" hidden="1" customWidth="1" outlineLevel="1"/>
    <col min="7" max="7" width="11.21875" style="1" hidden="1" customWidth="1" outlineLevel="1"/>
    <col min="8" max="8" width="8.88671875" style="1" hidden="1" customWidth="1" outlineLevel="1"/>
    <col min="9" max="9" width="8.88671875" style="1" collapsed="1"/>
    <col min="10" max="16384" width="8.88671875" style="1"/>
  </cols>
  <sheetData>
    <row r="1" spans="1:7" ht="16.8" x14ac:dyDescent="0.25">
      <c r="B1" s="34" t="s">
        <v>124</v>
      </c>
      <c r="C1" s="34"/>
    </row>
    <row r="2" spans="1:7" ht="16.8" x14ac:dyDescent="0.25">
      <c r="B2" s="11"/>
    </row>
    <row r="3" spans="1:7" ht="16.8" x14ac:dyDescent="0.25">
      <c r="B3" s="34" t="s">
        <v>34</v>
      </c>
      <c r="C3" s="34"/>
    </row>
    <row r="4" spans="1:7" ht="16.8" x14ac:dyDescent="0.25">
      <c r="B4" s="3"/>
    </row>
    <row r="5" spans="1:7" ht="16.8" customHeight="1" x14ac:dyDescent="0.25">
      <c r="B5" s="34" t="s">
        <v>35</v>
      </c>
      <c r="C5" s="34"/>
    </row>
    <row r="6" spans="1:7" ht="16.8" customHeight="1" x14ac:dyDescent="0.25">
      <c r="B6" s="4"/>
    </row>
    <row r="7" spans="1:7" ht="16.8" customHeight="1" x14ac:dyDescent="0.25">
      <c r="B7" s="4"/>
    </row>
    <row r="8" spans="1:7" ht="63.6" customHeight="1" x14ac:dyDescent="0.25">
      <c r="A8" s="35" t="s">
        <v>36</v>
      </c>
      <c r="B8" s="35"/>
      <c r="C8" s="35"/>
    </row>
    <row r="9" spans="1:7" ht="16.8" customHeight="1" x14ac:dyDescent="0.25">
      <c r="B9" s="4"/>
    </row>
    <row r="10" spans="1:7" ht="50.4" x14ac:dyDescent="0.25">
      <c r="A10" s="37" t="s">
        <v>37</v>
      </c>
      <c r="B10" s="12" t="s">
        <v>39</v>
      </c>
      <c r="C10" s="12" t="s">
        <v>38</v>
      </c>
      <c r="D10" s="5" t="s">
        <v>41</v>
      </c>
      <c r="E10" s="5" t="s">
        <v>40</v>
      </c>
      <c r="F10" s="5" t="s">
        <v>42</v>
      </c>
      <c r="G10" s="5"/>
    </row>
    <row r="11" spans="1:7" ht="17.399999999999999" x14ac:dyDescent="0.25">
      <c r="A11" s="6" t="s">
        <v>0</v>
      </c>
      <c r="B11" s="13"/>
      <c r="C11" s="13"/>
    </row>
    <row r="12" spans="1:7" ht="16.8" x14ac:dyDescent="0.3">
      <c r="A12" s="7" t="s">
        <v>43</v>
      </c>
      <c r="B12" s="14"/>
      <c r="C12" s="14"/>
    </row>
    <row r="13" spans="1:7" ht="16.8" x14ac:dyDescent="0.25">
      <c r="A13" s="8" t="s">
        <v>1</v>
      </c>
      <c r="B13" s="15">
        <f>ROUND(D13*1.037,0)</f>
        <v>456280</v>
      </c>
      <c r="C13" s="15">
        <f>G13</f>
        <v>1808840</v>
      </c>
      <c r="D13" s="15">
        <v>440000</v>
      </c>
      <c r="E13" s="29">
        <f>B13/D13-1</f>
        <v>3.6999999999999922E-2</v>
      </c>
      <c r="F13" s="30">
        <f>B13</f>
        <v>456280</v>
      </c>
      <c r="G13" s="30">
        <f>D13+F13*3</f>
        <v>1808840</v>
      </c>
    </row>
    <row r="14" spans="1:7" ht="31.2" x14ac:dyDescent="0.25">
      <c r="A14" s="8" t="s">
        <v>2</v>
      </c>
      <c r="B14" s="15">
        <f>ROUND(D14*1.037,0)</f>
        <v>414800</v>
      </c>
      <c r="C14" s="15">
        <f>G14</f>
        <v>1644400</v>
      </c>
      <c r="D14" s="15">
        <v>400000</v>
      </c>
      <c r="E14" s="29">
        <f t="shared" ref="E14:E77" si="0">B14/D14-1</f>
        <v>3.6999999999999922E-2</v>
      </c>
      <c r="F14" s="30">
        <f t="shared" ref="F14:F77" si="1">B14</f>
        <v>414800</v>
      </c>
      <c r="G14" s="30">
        <f t="shared" ref="G14:G77" si="2">D14+F14*3</f>
        <v>1644400</v>
      </c>
    </row>
    <row r="15" spans="1:7" ht="31.2" x14ac:dyDescent="0.3">
      <c r="A15" s="7" t="s">
        <v>44</v>
      </c>
      <c r="B15" s="15"/>
      <c r="C15" s="15"/>
      <c r="D15" s="15"/>
      <c r="E15" s="29"/>
      <c r="F15" s="30">
        <f t="shared" si="1"/>
        <v>0</v>
      </c>
      <c r="G15" s="30">
        <f t="shared" si="2"/>
        <v>0</v>
      </c>
    </row>
    <row r="16" spans="1:7" ht="16.8" x14ac:dyDescent="0.25">
      <c r="A16" s="8" t="s">
        <v>3</v>
      </c>
      <c r="B16" s="15">
        <f t="shared" ref="B16:B17" si="3">ROUND(D16*1.037,0)</f>
        <v>570350</v>
      </c>
      <c r="C16" s="15">
        <f t="shared" ref="C16:C17" si="4">G16</f>
        <v>2261050</v>
      </c>
      <c r="D16" s="15">
        <v>550000</v>
      </c>
      <c r="E16" s="29">
        <f t="shared" si="0"/>
        <v>3.6999999999999922E-2</v>
      </c>
      <c r="F16" s="30">
        <f t="shared" si="1"/>
        <v>570350</v>
      </c>
      <c r="G16" s="30">
        <f t="shared" si="2"/>
        <v>2261050</v>
      </c>
    </row>
    <row r="17" spans="1:7" ht="31.2" x14ac:dyDescent="0.25">
      <c r="A17" s="8" t="s">
        <v>4</v>
      </c>
      <c r="B17" s="15">
        <f t="shared" si="3"/>
        <v>705160</v>
      </c>
      <c r="C17" s="15">
        <f t="shared" si="4"/>
        <v>2795480</v>
      </c>
      <c r="D17" s="15">
        <v>680000</v>
      </c>
      <c r="E17" s="29">
        <f t="shared" si="0"/>
        <v>3.6999999999999922E-2</v>
      </c>
      <c r="F17" s="30">
        <f t="shared" si="1"/>
        <v>705160</v>
      </c>
      <c r="G17" s="30">
        <f t="shared" si="2"/>
        <v>2795480</v>
      </c>
    </row>
    <row r="18" spans="1:7" ht="16.8" x14ac:dyDescent="0.25">
      <c r="A18" s="9" t="s">
        <v>45</v>
      </c>
      <c r="B18" s="15"/>
      <c r="C18" s="15"/>
      <c r="D18" s="15"/>
      <c r="E18" s="29"/>
      <c r="F18" s="30">
        <f t="shared" si="1"/>
        <v>0</v>
      </c>
      <c r="G18" s="30">
        <f t="shared" si="2"/>
        <v>0</v>
      </c>
    </row>
    <row r="19" spans="1:7" ht="16.8" x14ac:dyDescent="0.25">
      <c r="A19" s="8" t="s">
        <v>5</v>
      </c>
      <c r="B19" s="15">
        <f>ROUND(D19*1.037,0)</f>
        <v>404430</v>
      </c>
      <c r="C19" s="15">
        <f>G19</f>
        <v>1603290</v>
      </c>
      <c r="D19" s="15">
        <v>390000</v>
      </c>
      <c r="E19" s="29">
        <f t="shared" si="0"/>
        <v>3.6999999999999922E-2</v>
      </c>
      <c r="F19" s="30">
        <f t="shared" si="1"/>
        <v>404430</v>
      </c>
      <c r="G19" s="30">
        <f t="shared" si="2"/>
        <v>1603290</v>
      </c>
    </row>
    <row r="20" spans="1:7" ht="17.399999999999999" x14ac:dyDescent="0.25">
      <c r="A20" s="6" t="s">
        <v>6</v>
      </c>
      <c r="B20" s="15"/>
      <c r="C20" s="13"/>
      <c r="D20" s="15"/>
      <c r="E20" s="29"/>
      <c r="F20" s="30">
        <f t="shared" si="1"/>
        <v>0</v>
      </c>
      <c r="G20" s="30">
        <f t="shared" si="2"/>
        <v>0</v>
      </c>
    </row>
    <row r="21" spans="1:7" ht="16.8" x14ac:dyDescent="0.25">
      <c r="A21" s="9" t="s">
        <v>46</v>
      </c>
      <c r="B21" s="15"/>
      <c r="C21" s="15"/>
      <c r="D21" s="15"/>
      <c r="E21" s="29"/>
      <c r="F21" s="30">
        <f t="shared" si="1"/>
        <v>0</v>
      </c>
      <c r="G21" s="30">
        <f t="shared" si="2"/>
        <v>0</v>
      </c>
    </row>
    <row r="22" spans="1:7" ht="16.8" x14ac:dyDescent="0.25">
      <c r="A22" s="8" t="s">
        <v>7</v>
      </c>
      <c r="B22" s="15">
        <f>ROUND(D22*1.037,0)</f>
        <v>456280</v>
      </c>
      <c r="C22" s="15">
        <f>G22</f>
        <v>1808840</v>
      </c>
      <c r="D22" s="15">
        <v>440000</v>
      </c>
      <c r="E22" s="29">
        <f t="shared" si="0"/>
        <v>3.6999999999999922E-2</v>
      </c>
      <c r="F22" s="30">
        <f t="shared" si="1"/>
        <v>456280</v>
      </c>
      <c r="G22" s="30">
        <f t="shared" si="2"/>
        <v>1808840</v>
      </c>
    </row>
    <row r="23" spans="1:7" ht="17.399999999999999" x14ac:dyDescent="0.25">
      <c r="A23" s="6" t="s">
        <v>8</v>
      </c>
      <c r="B23" s="15"/>
      <c r="C23" s="13"/>
      <c r="D23" s="15"/>
      <c r="E23" s="29"/>
      <c r="F23" s="30">
        <f t="shared" si="1"/>
        <v>0</v>
      </c>
      <c r="G23" s="30">
        <f t="shared" si="2"/>
        <v>0</v>
      </c>
    </row>
    <row r="24" spans="1:7" ht="16.8" x14ac:dyDescent="0.25">
      <c r="A24" s="9" t="s">
        <v>47</v>
      </c>
      <c r="B24" s="15"/>
      <c r="C24" s="15"/>
      <c r="D24" s="15"/>
      <c r="E24" s="29"/>
      <c r="F24" s="30">
        <f t="shared" si="1"/>
        <v>0</v>
      </c>
      <c r="G24" s="30">
        <f t="shared" si="2"/>
        <v>0</v>
      </c>
    </row>
    <row r="25" spans="1:7" ht="16.8" x14ac:dyDescent="0.25">
      <c r="A25" s="8" t="s">
        <v>9</v>
      </c>
      <c r="B25" s="15">
        <f>ROUND(D25*1.037,0)</f>
        <v>456280</v>
      </c>
      <c r="C25" s="15">
        <f>G25</f>
        <v>1808840</v>
      </c>
      <c r="D25" s="15">
        <v>440000</v>
      </c>
      <c r="E25" s="29">
        <f t="shared" si="0"/>
        <v>3.6999999999999922E-2</v>
      </c>
      <c r="F25" s="30">
        <f t="shared" si="1"/>
        <v>456280</v>
      </c>
      <c r="G25" s="30">
        <f t="shared" si="2"/>
        <v>1808840</v>
      </c>
    </row>
    <row r="26" spans="1:7" ht="17.399999999999999" x14ac:dyDescent="0.25">
      <c r="A26" s="6" t="s">
        <v>10</v>
      </c>
      <c r="B26" s="6"/>
      <c r="D26" s="6"/>
      <c r="E26" s="29"/>
      <c r="F26" s="30">
        <f t="shared" si="1"/>
        <v>0</v>
      </c>
      <c r="G26" s="30">
        <f t="shared" si="2"/>
        <v>0</v>
      </c>
    </row>
    <row r="27" spans="1:7" ht="16.8" x14ac:dyDescent="0.3">
      <c r="A27" s="16" t="s">
        <v>48</v>
      </c>
      <c r="B27" s="14"/>
      <c r="C27" s="14"/>
      <c r="D27" s="14"/>
      <c r="E27" s="29"/>
      <c r="F27" s="30">
        <f t="shared" si="1"/>
        <v>0</v>
      </c>
      <c r="G27" s="30">
        <f t="shared" si="2"/>
        <v>0</v>
      </c>
    </row>
    <row r="28" spans="1:7" ht="31.2" x14ac:dyDescent="0.25">
      <c r="A28" s="17" t="s">
        <v>11</v>
      </c>
      <c r="B28" s="15">
        <f>ROUND(D28*1.037,0)</f>
        <v>404430</v>
      </c>
      <c r="C28" s="15">
        <f>G28</f>
        <v>1603290</v>
      </c>
      <c r="D28" s="15">
        <v>390000</v>
      </c>
      <c r="E28" s="29">
        <f t="shared" si="0"/>
        <v>3.6999999999999922E-2</v>
      </c>
      <c r="F28" s="30">
        <f t="shared" si="1"/>
        <v>404430</v>
      </c>
      <c r="G28" s="30">
        <f t="shared" si="2"/>
        <v>1603290</v>
      </c>
    </row>
    <row r="29" spans="1:7" ht="17.399999999999999" x14ac:dyDescent="0.25">
      <c r="A29" s="18" t="s">
        <v>12</v>
      </c>
      <c r="B29" s="20"/>
      <c r="C29" s="21"/>
      <c r="D29" s="20"/>
      <c r="E29" s="29"/>
      <c r="F29" s="30">
        <f t="shared" si="1"/>
        <v>0</v>
      </c>
      <c r="G29" s="30">
        <f t="shared" si="2"/>
        <v>0</v>
      </c>
    </row>
    <row r="30" spans="1:7" ht="16.8" x14ac:dyDescent="0.25">
      <c r="A30" s="19" t="s">
        <v>49</v>
      </c>
      <c r="B30" s="14"/>
      <c r="C30" s="14"/>
      <c r="D30" s="14"/>
      <c r="E30" s="29"/>
      <c r="F30" s="30">
        <f t="shared" si="1"/>
        <v>0</v>
      </c>
      <c r="G30" s="30">
        <f t="shared" si="2"/>
        <v>0</v>
      </c>
    </row>
    <row r="31" spans="1:7" ht="16.8" x14ac:dyDescent="0.25">
      <c r="A31" s="17" t="s">
        <v>13</v>
      </c>
      <c r="B31" s="15">
        <f>ROUND(D31*1.037,0)</f>
        <v>456280</v>
      </c>
      <c r="C31" s="15">
        <f>G31</f>
        <v>1808840</v>
      </c>
      <c r="D31" s="15">
        <v>440000</v>
      </c>
      <c r="E31" s="29">
        <f t="shared" si="0"/>
        <v>3.6999999999999922E-2</v>
      </c>
      <c r="F31" s="30">
        <f t="shared" si="1"/>
        <v>456280</v>
      </c>
      <c r="G31" s="30">
        <f t="shared" si="2"/>
        <v>1808840</v>
      </c>
    </row>
    <row r="32" spans="1:7" ht="30" customHeight="1" x14ac:dyDescent="0.25">
      <c r="A32" s="6" t="s">
        <v>14</v>
      </c>
      <c r="B32" s="20"/>
      <c r="C32" s="21"/>
      <c r="D32" s="20"/>
      <c r="E32" s="29"/>
      <c r="F32" s="30">
        <f t="shared" si="1"/>
        <v>0</v>
      </c>
      <c r="G32" s="30">
        <f t="shared" si="2"/>
        <v>0</v>
      </c>
    </row>
    <row r="33" spans="1:8" ht="22.8" customHeight="1" x14ac:dyDescent="0.25">
      <c r="A33" s="9" t="s">
        <v>50</v>
      </c>
      <c r="B33" s="14"/>
      <c r="C33" s="14"/>
      <c r="D33" s="14"/>
      <c r="E33" s="29"/>
      <c r="F33" s="30">
        <f t="shared" si="1"/>
        <v>0</v>
      </c>
      <c r="G33" s="30">
        <f t="shared" si="2"/>
        <v>0</v>
      </c>
    </row>
    <row r="34" spans="1:8" ht="31.2" x14ac:dyDescent="0.25">
      <c r="A34" s="8" t="s">
        <v>51</v>
      </c>
      <c r="B34" s="15">
        <f>ROUND(D34*1.037,0)</f>
        <v>508130</v>
      </c>
      <c r="C34" s="15">
        <f>G34</f>
        <v>2522520</v>
      </c>
      <c r="D34" s="15">
        <v>490000</v>
      </c>
      <c r="E34" s="29">
        <f t="shared" si="0"/>
        <v>3.6999999999999922E-2</v>
      </c>
      <c r="F34" s="30">
        <f t="shared" si="1"/>
        <v>508130</v>
      </c>
      <c r="G34" s="30">
        <f>D34+F34*4</f>
        <v>2522520</v>
      </c>
      <c r="H34" s="1" t="s">
        <v>121</v>
      </c>
    </row>
    <row r="35" spans="1:8" ht="17.399999999999999" x14ac:dyDescent="0.25">
      <c r="A35" s="6" t="s">
        <v>15</v>
      </c>
      <c r="B35" s="20"/>
      <c r="C35" s="21"/>
      <c r="D35" s="20"/>
      <c r="E35" s="29"/>
      <c r="F35" s="30">
        <f t="shared" si="1"/>
        <v>0</v>
      </c>
      <c r="G35" s="30">
        <f t="shared" si="2"/>
        <v>0</v>
      </c>
    </row>
    <row r="36" spans="1:8" ht="31.2" x14ac:dyDescent="0.25">
      <c r="A36" s="9" t="s">
        <v>52</v>
      </c>
      <c r="B36" s="14"/>
      <c r="C36" s="14"/>
      <c r="D36" s="14"/>
      <c r="E36" s="29"/>
      <c r="F36" s="30">
        <f t="shared" si="1"/>
        <v>0</v>
      </c>
      <c r="G36" s="30">
        <f t="shared" si="2"/>
        <v>0</v>
      </c>
    </row>
    <row r="37" spans="1:8" ht="16.8" x14ac:dyDescent="0.25">
      <c r="A37" s="8" t="s">
        <v>53</v>
      </c>
      <c r="B37" s="15">
        <f>ROUND(D37*1.037,0)</f>
        <v>404430</v>
      </c>
      <c r="C37" s="15">
        <f>G37</f>
        <v>1603290</v>
      </c>
      <c r="D37" s="15">
        <v>390000</v>
      </c>
      <c r="E37" s="29">
        <f t="shared" si="0"/>
        <v>3.6999999999999922E-2</v>
      </c>
      <c r="F37" s="30">
        <f t="shared" si="1"/>
        <v>404430</v>
      </c>
      <c r="G37" s="30">
        <f t="shared" si="2"/>
        <v>1603290</v>
      </c>
    </row>
    <row r="38" spans="1:8" ht="31.2" x14ac:dyDescent="0.25">
      <c r="A38" s="9" t="s">
        <v>54</v>
      </c>
      <c r="B38" s="14"/>
      <c r="C38" s="14"/>
      <c r="D38" s="14"/>
      <c r="E38" s="29"/>
      <c r="F38" s="30">
        <f t="shared" si="1"/>
        <v>0</v>
      </c>
      <c r="G38" s="30">
        <f t="shared" si="2"/>
        <v>0</v>
      </c>
    </row>
    <row r="39" spans="1:8" ht="16.8" x14ac:dyDescent="0.25">
      <c r="A39" s="8" t="s">
        <v>55</v>
      </c>
      <c r="B39" s="15">
        <f>ROUND(D39*1.037,0)</f>
        <v>570350</v>
      </c>
      <c r="C39" s="15">
        <f>G39</f>
        <v>2261050</v>
      </c>
      <c r="D39" s="15">
        <v>550000</v>
      </c>
      <c r="E39" s="29">
        <f t="shared" si="0"/>
        <v>3.6999999999999922E-2</v>
      </c>
      <c r="F39" s="30">
        <f t="shared" si="1"/>
        <v>570350</v>
      </c>
      <c r="G39" s="30">
        <f t="shared" si="2"/>
        <v>2261050</v>
      </c>
    </row>
    <row r="40" spans="1:8" ht="17.399999999999999" x14ac:dyDescent="0.25">
      <c r="A40" s="6" t="s">
        <v>16</v>
      </c>
      <c r="B40" s="20"/>
      <c r="C40" s="21"/>
      <c r="D40" s="20"/>
      <c r="E40" s="29"/>
      <c r="F40" s="30">
        <f t="shared" si="1"/>
        <v>0</v>
      </c>
      <c r="G40" s="30">
        <f t="shared" si="2"/>
        <v>0</v>
      </c>
    </row>
    <row r="41" spans="1:8" ht="31.2" x14ac:dyDescent="0.25">
      <c r="A41" s="9" t="s">
        <v>56</v>
      </c>
      <c r="B41" s="14"/>
      <c r="C41" s="14"/>
      <c r="D41" s="14"/>
      <c r="E41" s="29"/>
      <c r="F41" s="30">
        <f t="shared" si="1"/>
        <v>0</v>
      </c>
      <c r="G41" s="30">
        <f t="shared" si="2"/>
        <v>0</v>
      </c>
    </row>
    <row r="42" spans="1:8" ht="16.8" x14ac:dyDescent="0.25">
      <c r="A42" s="8" t="s">
        <v>57</v>
      </c>
      <c r="B42" s="15">
        <f>ROUND(D42*1.037,0)</f>
        <v>456280</v>
      </c>
      <c r="C42" s="15">
        <f>G42</f>
        <v>1808840</v>
      </c>
      <c r="D42" s="15">
        <v>440000</v>
      </c>
      <c r="E42" s="29">
        <f t="shared" si="0"/>
        <v>3.6999999999999922E-2</v>
      </c>
      <c r="F42" s="30">
        <f t="shared" si="1"/>
        <v>456280</v>
      </c>
      <c r="G42" s="30">
        <f t="shared" si="2"/>
        <v>1808840</v>
      </c>
    </row>
    <row r="43" spans="1:8" ht="16.8" x14ac:dyDescent="0.25">
      <c r="A43" s="9" t="s">
        <v>58</v>
      </c>
      <c r="B43" s="14"/>
      <c r="C43" s="14"/>
      <c r="D43" s="14"/>
      <c r="E43" s="29"/>
      <c r="F43" s="30">
        <f t="shared" si="1"/>
        <v>0</v>
      </c>
      <c r="G43" s="30">
        <f t="shared" si="2"/>
        <v>0</v>
      </c>
    </row>
    <row r="44" spans="1:8" ht="16.8" x14ac:dyDescent="0.25">
      <c r="A44" s="8" t="s">
        <v>59</v>
      </c>
      <c r="B44" s="15">
        <f>ROUND(D44*1.037,0)</f>
        <v>456280</v>
      </c>
      <c r="C44" s="15">
        <f>G44</f>
        <v>2493260</v>
      </c>
      <c r="D44" s="15">
        <v>440000</v>
      </c>
      <c r="E44" s="29">
        <f t="shared" si="0"/>
        <v>3.6999999999999922E-2</v>
      </c>
      <c r="F44" s="30">
        <f t="shared" si="1"/>
        <v>456280</v>
      </c>
      <c r="G44" s="30">
        <f>D44+F44*4.5</f>
        <v>2493260</v>
      </c>
      <c r="H44" s="1" t="s">
        <v>120</v>
      </c>
    </row>
    <row r="45" spans="1:8" ht="34.799999999999997" x14ac:dyDescent="0.25">
      <c r="A45" s="6" t="s">
        <v>17</v>
      </c>
      <c r="B45" s="20"/>
      <c r="C45" s="21"/>
      <c r="D45" s="20"/>
      <c r="E45" s="29"/>
      <c r="F45" s="30">
        <f t="shared" si="1"/>
        <v>0</v>
      </c>
      <c r="G45" s="30">
        <f t="shared" si="2"/>
        <v>0</v>
      </c>
    </row>
    <row r="46" spans="1:8" ht="31.2" x14ac:dyDescent="0.25">
      <c r="A46" s="9" t="s">
        <v>60</v>
      </c>
      <c r="B46" s="14"/>
      <c r="C46" s="14"/>
      <c r="D46" s="14"/>
      <c r="E46" s="29"/>
      <c r="F46" s="30">
        <f t="shared" si="1"/>
        <v>0</v>
      </c>
      <c r="G46" s="30">
        <f t="shared" si="2"/>
        <v>0</v>
      </c>
    </row>
    <row r="47" spans="1:8" ht="31.2" x14ac:dyDescent="0.25">
      <c r="A47" s="8" t="s">
        <v>61</v>
      </c>
      <c r="B47" s="15">
        <f>ROUND(D47*1.037,0)</f>
        <v>404430</v>
      </c>
      <c r="C47" s="15">
        <f>G47</f>
        <v>1603290</v>
      </c>
      <c r="D47" s="15">
        <v>390000</v>
      </c>
      <c r="E47" s="29">
        <f t="shared" si="0"/>
        <v>3.6999999999999922E-2</v>
      </c>
      <c r="F47" s="30">
        <f t="shared" si="1"/>
        <v>404430</v>
      </c>
      <c r="G47" s="30">
        <f t="shared" si="2"/>
        <v>1603290</v>
      </c>
    </row>
    <row r="48" spans="1:8" ht="17.399999999999999" x14ac:dyDescent="0.25">
      <c r="A48" s="6" t="s">
        <v>18</v>
      </c>
      <c r="B48" s="20"/>
      <c r="C48" s="21"/>
      <c r="D48" s="20"/>
      <c r="E48" s="29"/>
      <c r="F48" s="30">
        <f t="shared" si="1"/>
        <v>0</v>
      </c>
      <c r="G48" s="30">
        <f t="shared" si="2"/>
        <v>0</v>
      </c>
    </row>
    <row r="49" spans="1:7" ht="16.8" x14ac:dyDescent="0.3">
      <c r="A49" s="7" t="s">
        <v>62</v>
      </c>
      <c r="B49" s="14"/>
      <c r="C49" s="14"/>
      <c r="D49" s="14"/>
      <c r="E49" s="29"/>
      <c r="F49" s="30">
        <f t="shared" si="1"/>
        <v>0</v>
      </c>
      <c r="G49" s="30">
        <f t="shared" si="2"/>
        <v>0</v>
      </c>
    </row>
    <row r="50" spans="1:7" ht="16.8" x14ac:dyDescent="0.3">
      <c r="A50" s="25" t="s">
        <v>63</v>
      </c>
      <c r="B50" s="15">
        <f>ROUND(D50*1.037,0)</f>
        <v>445910</v>
      </c>
      <c r="C50" s="15">
        <f>G50</f>
        <v>1767730</v>
      </c>
      <c r="D50" s="15">
        <v>430000</v>
      </c>
      <c r="E50" s="29">
        <f t="shared" si="0"/>
        <v>3.6999999999999922E-2</v>
      </c>
      <c r="F50" s="30">
        <f t="shared" si="1"/>
        <v>445910</v>
      </c>
      <c r="G50" s="30">
        <f t="shared" si="2"/>
        <v>1767730</v>
      </c>
    </row>
    <row r="51" spans="1:7" ht="17.399999999999999" x14ac:dyDescent="0.25">
      <c r="A51" s="6" t="s">
        <v>19</v>
      </c>
      <c r="B51" s="20"/>
      <c r="C51" s="21"/>
      <c r="D51" s="20"/>
      <c r="E51" s="29"/>
      <c r="F51" s="30">
        <f t="shared" si="1"/>
        <v>0</v>
      </c>
      <c r="G51" s="30">
        <f t="shared" si="2"/>
        <v>0</v>
      </c>
    </row>
    <row r="52" spans="1:7" ht="16.8" x14ac:dyDescent="0.25">
      <c r="A52" s="26" t="s">
        <v>64</v>
      </c>
      <c r="B52" s="14"/>
      <c r="C52" s="14"/>
      <c r="D52" s="14"/>
      <c r="E52" s="29"/>
      <c r="F52" s="30">
        <f t="shared" si="1"/>
        <v>0</v>
      </c>
      <c r="G52" s="30">
        <f t="shared" si="2"/>
        <v>0</v>
      </c>
    </row>
    <row r="53" spans="1:7" ht="16.8" x14ac:dyDescent="0.25">
      <c r="A53" s="8" t="s">
        <v>65</v>
      </c>
      <c r="B53" s="15">
        <f>ROUND(D53*1.037,0)</f>
        <v>601460</v>
      </c>
      <c r="C53" s="15">
        <f>G53</f>
        <v>2384380</v>
      </c>
      <c r="D53" s="15">
        <v>580000</v>
      </c>
      <c r="E53" s="29">
        <f t="shared" si="0"/>
        <v>3.6999999999999922E-2</v>
      </c>
      <c r="F53" s="30">
        <f t="shared" si="1"/>
        <v>601460</v>
      </c>
      <c r="G53" s="30">
        <f t="shared" si="2"/>
        <v>2384380</v>
      </c>
    </row>
    <row r="54" spans="1:7" ht="31.2" x14ac:dyDescent="0.25">
      <c r="A54" s="8" t="s">
        <v>66</v>
      </c>
      <c r="B54" s="15"/>
      <c r="C54" s="15"/>
      <c r="D54" s="15"/>
      <c r="E54" s="29"/>
      <c r="F54" s="30">
        <f t="shared" si="1"/>
        <v>0</v>
      </c>
      <c r="G54" s="30">
        <f t="shared" si="2"/>
        <v>0</v>
      </c>
    </row>
    <row r="55" spans="1:7" ht="16.8" x14ac:dyDescent="0.25">
      <c r="A55" s="8" t="s">
        <v>67</v>
      </c>
      <c r="B55" s="15">
        <f t="shared" ref="B55:B56" si="5">ROUND(D55*1.037,0)</f>
        <v>508130</v>
      </c>
      <c r="C55" s="15">
        <f t="shared" ref="C55:C56" si="6">G55</f>
        <v>2014390</v>
      </c>
      <c r="D55" s="15">
        <v>490000</v>
      </c>
      <c r="E55" s="29">
        <f t="shared" si="0"/>
        <v>3.6999999999999922E-2</v>
      </c>
      <c r="F55" s="30">
        <f t="shared" si="1"/>
        <v>508130</v>
      </c>
      <c r="G55" s="30">
        <f t="shared" si="2"/>
        <v>2014390</v>
      </c>
    </row>
    <row r="56" spans="1:7" ht="31.2" x14ac:dyDescent="0.25">
      <c r="A56" s="8" t="s">
        <v>68</v>
      </c>
      <c r="B56" s="15">
        <f t="shared" si="5"/>
        <v>674050</v>
      </c>
      <c r="C56" s="15">
        <f t="shared" si="6"/>
        <v>2672150</v>
      </c>
      <c r="D56" s="15">
        <v>650000</v>
      </c>
      <c r="E56" s="29">
        <f t="shared" si="0"/>
        <v>3.6999999999999922E-2</v>
      </c>
      <c r="F56" s="30">
        <f t="shared" si="1"/>
        <v>674050</v>
      </c>
      <c r="G56" s="30">
        <f t="shared" si="2"/>
        <v>2672150</v>
      </c>
    </row>
    <row r="57" spans="1:7" ht="15.6" x14ac:dyDescent="0.25">
      <c r="A57" s="9" t="s">
        <v>69</v>
      </c>
      <c r="B57" s="23"/>
      <c r="C57" s="21"/>
      <c r="D57" s="23"/>
      <c r="E57" s="29"/>
      <c r="F57" s="30">
        <f t="shared" si="1"/>
        <v>0</v>
      </c>
      <c r="G57" s="30">
        <f t="shared" si="2"/>
        <v>0</v>
      </c>
    </row>
    <row r="58" spans="1:7" ht="16.8" x14ac:dyDescent="0.25">
      <c r="A58" s="8" t="s">
        <v>70</v>
      </c>
      <c r="B58" s="15">
        <f t="shared" ref="B58:B60" si="7">ROUND(D58*1.037,0)</f>
        <v>570350</v>
      </c>
      <c r="C58" s="15">
        <f t="shared" ref="C58:C60" si="8">G58</f>
        <v>2261050</v>
      </c>
      <c r="D58" s="15">
        <v>550000</v>
      </c>
      <c r="E58" s="29">
        <f t="shared" si="0"/>
        <v>3.6999999999999922E-2</v>
      </c>
      <c r="F58" s="30">
        <f t="shared" si="1"/>
        <v>570350</v>
      </c>
      <c r="G58" s="30">
        <f t="shared" si="2"/>
        <v>2261050</v>
      </c>
    </row>
    <row r="59" spans="1:7" ht="31.2" x14ac:dyDescent="0.25">
      <c r="A59" s="8" t="s">
        <v>71</v>
      </c>
      <c r="B59" s="15">
        <f t="shared" si="7"/>
        <v>570350</v>
      </c>
      <c r="C59" s="15">
        <f t="shared" si="8"/>
        <v>2261050</v>
      </c>
      <c r="D59" s="15">
        <v>550000</v>
      </c>
      <c r="E59" s="29">
        <f t="shared" si="0"/>
        <v>3.6999999999999922E-2</v>
      </c>
      <c r="F59" s="30">
        <f t="shared" si="1"/>
        <v>570350</v>
      </c>
      <c r="G59" s="30">
        <f t="shared" si="2"/>
        <v>2261050</v>
      </c>
    </row>
    <row r="60" spans="1:7" ht="31.2" x14ac:dyDescent="0.25">
      <c r="A60" s="8" t="s">
        <v>72</v>
      </c>
      <c r="B60" s="15">
        <f t="shared" si="7"/>
        <v>570350</v>
      </c>
      <c r="C60" s="15">
        <f t="shared" si="8"/>
        <v>2261050</v>
      </c>
      <c r="D60" s="15">
        <v>550000</v>
      </c>
      <c r="E60" s="29">
        <f t="shared" si="0"/>
        <v>3.6999999999999922E-2</v>
      </c>
      <c r="F60" s="30">
        <f t="shared" si="1"/>
        <v>570350</v>
      </c>
      <c r="G60" s="30">
        <f t="shared" si="2"/>
        <v>2261050</v>
      </c>
    </row>
    <row r="61" spans="1:7" ht="31.2" x14ac:dyDescent="0.25">
      <c r="A61" s="9" t="s">
        <v>73</v>
      </c>
      <c r="B61" s="23"/>
      <c r="C61" s="21"/>
      <c r="D61" s="23"/>
      <c r="E61" s="29"/>
      <c r="F61" s="30">
        <f t="shared" si="1"/>
        <v>0</v>
      </c>
      <c r="G61" s="30">
        <f t="shared" si="2"/>
        <v>0</v>
      </c>
    </row>
    <row r="62" spans="1:7" ht="31.2" x14ac:dyDescent="0.25">
      <c r="A62" s="8" t="s">
        <v>74</v>
      </c>
      <c r="B62" s="15">
        <f>ROUND(D62*1.037,0)</f>
        <v>497760</v>
      </c>
      <c r="C62" s="15">
        <f>G62</f>
        <v>1973280</v>
      </c>
      <c r="D62" s="15">
        <v>480000</v>
      </c>
      <c r="E62" s="29">
        <f t="shared" si="0"/>
        <v>3.6999999999999922E-2</v>
      </c>
      <c r="F62" s="30">
        <f t="shared" si="1"/>
        <v>497760</v>
      </c>
      <c r="G62" s="30">
        <f t="shared" si="2"/>
        <v>1973280</v>
      </c>
    </row>
    <row r="63" spans="1:7" ht="15.6" x14ac:dyDescent="0.25">
      <c r="A63" s="9" t="s">
        <v>75</v>
      </c>
      <c r="B63" s="23"/>
      <c r="C63" s="21"/>
      <c r="D63" s="23"/>
      <c r="E63" s="29"/>
      <c r="F63" s="30">
        <f t="shared" si="1"/>
        <v>0</v>
      </c>
      <c r="G63" s="30">
        <f t="shared" si="2"/>
        <v>0</v>
      </c>
    </row>
    <row r="64" spans="1:7" ht="16.8" x14ac:dyDescent="0.25">
      <c r="A64" s="8" t="s">
        <v>76</v>
      </c>
      <c r="B64" s="15">
        <f>ROUND(D64*1.037,0)</f>
        <v>591090</v>
      </c>
      <c r="C64" s="15">
        <f t="shared" ref="C64:C65" si="9">G64</f>
        <v>2343270</v>
      </c>
      <c r="D64" s="15">
        <v>570000</v>
      </c>
      <c r="E64" s="29">
        <f t="shared" si="0"/>
        <v>3.6999999999999922E-2</v>
      </c>
      <c r="F64" s="30">
        <f t="shared" si="1"/>
        <v>591090</v>
      </c>
      <c r="G64" s="30">
        <f t="shared" si="2"/>
        <v>2343270</v>
      </c>
    </row>
    <row r="65" spans="1:7" ht="46.8" x14ac:dyDescent="0.25">
      <c r="A65" s="8" t="s">
        <v>77</v>
      </c>
      <c r="B65" s="15">
        <f>ROUND(D65*1.037,0)</f>
        <v>715530</v>
      </c>
      <c r="C65" s="15">
        <f t="shared" si="9"/>
        <v>2836590</v>
      </c>
      <c r="D65" s="15">
        <v>690000</v>
      </c>
      <c r="E65" s="29">
        <f t="shared" si="0"/>
        <v>3.6999999999999922E-2</v>
      </c>
      <c r="F65" s="30">
        <f t="shared" si="1"/>
        <v>715530</v>
      </c>
      <c r="G65" s="30">
        <f t="shared" si="2"/>
        <v>2836590</v>
      </c>
    </row>
    <row r="66" spans="1:7" ht="17.399999999999999" x14ac:dyDescent="0.25">
      <c r="A66" s="6" t="s">
        <v>20</v>
      </c>
      <c r="B66" s="20"/>
      <c r="C66" s="21"/>
      <c r="D66" s="20"/>
      <c r="E66" s="29"/>
      <c r="F66" s="30">
        <f t="shared" si="1"/>
        <v>0</v>
      </c>
      <c r="G66" s="30">
        <f t="shared" si="2"/>
        <v>0</v>
      </c>
    </row>
    <row r="67" spans="1:7" ht="15.6" x14ac:dyDescent="0.25">
      <c r="A67" s="9" t="s">
        <v>78</v>
      </c>
      <c r="B67" s="24"/>
      <c r="C67" s="21"/>
      <c r="D67" s="24"/>
      <c r="E67" s="29"/>
      <c r="F67" s="30">
        <f t="shared" si="1"/>
        <v>0</v>
      </c>
      <c r="G67" s="30">
        <f t="shared" si="2"/>
        <v>0</v>
      </c>
    </row>
    <row r="68" spans="1:7" ht="16.8" x14ac:dyDescent="0.25">
      <c r="A68" s="8" t="s">
        <v>79</v>
      </c>
      <c r="B68" s="15">
        <f>ROUND(D68*1.037,0)</f>
        <v>404430</v>
      </c>
      <c r="C68" s="15">
        <f>G68</f>
        <v>1603290</v>
      </c>
      <c r="D68" s="15">
        <v>390000</v>
      </c>
      <c r="E68" s="29">
        <f t="shared" si="0"/>
        <v>3.6999999999999922E-2</v>
      </c>
      <c r="F68" s="30">
        <f t="shared" si="1"/>
        <v>404430</v>
      </c>
      <c r="G68" s="30">
        <f t="shared" si="2"/>
        <v>1603290</v>
      </c>
    </row>
    <row r="69" spans="1:7" ht="17.399999999999999" x14ac:dyDescent="0.25">
      <c r="A69" s="6" t="s">
        <v>21</v>
      </c>
      <c r="B69" s="20"/>
      <c r="C69" s="21"/>
      <c r="D69" s="20"/>
      <c r="E69" s="29"/>
      <c r="F69" s="30">
        <f t="shared" si="1"/>
        <v>0</v>
      </c>
      <c r="G69" s="30">
        <f t="shared" si="2"/>
        <v>0</v>
      </c>
    </row>
    <row r="70" spans="1:7" ht="15.6" x14ac:dyDescent="0.25">
      <c r="A70" s="9" t="s">
        <v>80</v>
      </c>
      <c r="B70" s="23"/>
      <c r="C70" s="21"/>
      <c r="D70" s="23"/>
      <c r="E70" s="29"/>
      <c r="F70" s="30">
        <f t="shared" si="1"/>
        <v>0</v>
      </c>
      <c r="G70" s="30">
        <f t="shared" si="2"/>
        <v>0</v>
      </c>
    </row>
    <row r="71" spans="1:7" ht="16.8" x14ac:dyDescent="0.25">
      <c r="A71" s="8" t="s">
        <v>81</v>
      </c>
      <c r="B71" s="15">
        <f t="shared" ref="B71:B72" si="10">ROUND(D71*1.037,0)</f>
        <v>445910</v>
      </c>
      <c r="C71" s="15">
        <f t="shared" ref="C71:C72" si="11">G71</f>
        <v>1767730</v>
      </c>
      <c r="D71" s="15">
        <v>430000</v>
      </c>
      <c r="E71" s="29">
        <f t="shared" si="0"/>
        <v>3.6999999999999922E-2</v>
      </c>
      <c r="F71" s="30">
        <f t="shared" si="1"/>
        <v>445910</v>
      </c>
      <c r="G71" s="30">
        <f t="shared" si="2"/>
        <v>1767730</v>
      </c>
    </row>
    <row r="72" spans="1:7" ht="16.8" x14ac:dyDescent="0.25">
      <c r="A72" s="8" t="s">
        <v>82</v>
      </c>
      <c r="B72" s="15">
        <f t="shared" si="10"/>
        <v>508130</v>
      </c>
      <c r="C72" s="15">
        <f t="shared" si="11"/>
        <v>2014390</v>
      </c>
      <c r="D72" s="15">
        <v>490000</v>
      </c>
      <c r="E72" s="29">
        <f t="shared" si="0"/>
        <v>3.6999999999999922E-2</v>
      </c>
      <c r="F72" s="30">
        <f t="shared" si="1"/>
        <v>508130</v>
      </c>
      <c r="G72" s="30">
        <f t="shared" si="2"/>
        <v>2014390</v>
      </c>
    </row>
    <row r="73" spans="1:7" ht="17.399999999999999" x14ac:dyDescent="0.25">
      <c r="A73" s="6" t="s">
        <v>22</v>
      </c>
      <c r="B73" s="20"/>
      <c r="C73" s="21"/>
      <c r="D73" s="20"/>
      <c r="E73" s="29"/>
      <c r="F73" s="30">
        <f t="shared" si="1"/>
        <v>0</v>
      </c>
      <c r="G73" s="30">
        <f t="shared" si="2"/>
        <v>0</v>
      </c>
    </row>
    <row r="74" spans="1:7" ht="31.2" x14ac:dyDescent="0.3">
      <c r="A74" s="7" t="s">
        <v>83</v>
      </c>
      <c r="B74" s="23"/>
      <c r="C74" s="21"/>
      <c r="D74" s="23"/>
      <c r="E74" s="29"/>
      <c r="F74" s="30">
        <f t="shared" si="1"/>
        <v>0</v>
      </c>
      <c r="G74" s="30">
        <f t="shared" si="2"/>
        <v>0</v>
      </c>
    </row>
    <row r="75" spans="1:7" ht="46.8" x14ac:dyDescent="0.25">
      <c r="A75" s="8" t="s">
        <v>84</v>
      </c>
      <c r="B75" s="15">
        <f>ROUND(D75*1.037,0)</f>
        <v>570350</v>
      </c>
      <c r="C75" s="15">
        <f>G75</f>
        <v>2261050</v>
      </c>
      <c r="D75" s="15">
        <v>550000</v>
      </c>
      <c r="E75" s="29">
        <f t="shared" si="0"/>
        <v>3.6999999999999922E-2</v>
      </c>
      <c r="F75" s="30">
        <f t="shared" si="1"/>
        <v>570350</v>
      </c>
      <c r="G75" s="30">
        <f t="shared" si="2"/>
        <v>2261050</v>
      </c>
    </row>
    <row r="76" spans="1:7" ht="16.8" x14ac:dyDescent="0.25">
      <c r="A76" s="9" t="s">
        <v>85</v>
      </c>
      <c r="B76" s="15"/>
      <c r="C76" s="15"/>
      <c r="D76" s="15"/>
      <c r="E76" s="29"/>
      <c r="F76" s="30">
        <f t="shared" si="1"/>
        <v>0</v>
      </c>
      <c r="G76" s="30">
        <f t="shared" si="2"/>
        <v>0</v>
      </c>
    </row>
    <row r="77" spans="1:7" ht="16.8" x14ac:dyDescent="0.25">
      <c r="A77" s="8" t="s">
        <v>86</v>
      </c>
      <c r="B77" s="15">
        <f>ROUND(D77*1.037,0)</f>
        <v>466650</v>
      </c>
      <c r="C77" s="15">
        <f>G77</f>
        <v>1849950</v>
      </c>
      <c r="D77" s="15">
        <v>450000</v>
      </c>
      <c r="E77" s="29">
        <f t="shared" si="0"/>
        <v>3.6999999999999922E-2</v>
      </c>
      <c r="F77" s="30">
        <f t="shared" si="1"/>
        <v>466650</v>
      </c>
      <c r="G77" s="30">
        <f t="shared" si="2"/>
        <v>1849950</v>
      </c>
    </row>
    <row r="78" spans="1:7" ht="31.2" x14ac:dyDescent="0.25">
      <c r="A78" s="9" t="s">
        <v>87</v>
      </c>
      <c r="B78" s="23"/>
      <c r="C78" s="21"/>
      <c r="D78" s="23"/>
      <c r="E78" s="29"/>
      <c r="F78" s="30">
        <f t="shared" ref="F78:F122" si="12">B78</f>
        <v>0</v>
      </c>
      <c r="G78" s="30">
        <f t="shared" ref="G78:G118" si="13">D78+F78*3</f>
        <v>0</v>
      </c>
    </row>
    <row r="79" spans="1:7" ht="31.2" x14ac:dyDescent="0.25">
      <c r="A79" s="8" t="s">
        <v>88</v>
      </c>
      <c r="B79" s="15">
        <f t="shared" ref="B79:B80" si="14">ROUND(D79*1.037,0)</f>
        <v>559980</v>
      </c>
      <c r="C79" s="15">
        <f t="shared" ref="C79:C80" si="15">G79</f>
        <v>2219940</v>
      </c>
      <c r="D79" s="15">
        <v>540000</v>
      </c>
      <c r="E79" s="29">
        <f t="shared" ref="E79:E122" si="16">B79/D79-1</f>
        <v>3.6999999999999922E-2</v>
      </c>
      <c r="F79" s="30">
        <f t="shared" si="12"/>
        <v>559980</v>
      </c>
      <c r="G79" s="30">
        <f t="shared" si="13"/>
        <v>2219940</v>
      </c>
    </row>
    <row r="80" spans="1:7" ht="46.8" x14ac:dyDescent="0.25">
      <c r="A80" s="8" t="s">
        <v>89</v>
      </c>
      <c r="B80" s="15">
        <f t="shared" si="14"/>
        <v>746640</v>
      </c>
      <c r="C80" s="15">
        <f t="shared" si="15"/>
        <v>2959920</v>
      </c>
      <c r="D80" s="15">
        <v>720000</v>
      </c>
      <c r="E80" s="29">
        <f t="shared" si="16"/>
        <v>3.6999999999999922E-2</v>
      </c>
      <c r="F80" s="30">
        <f t="shared" si="12"/>
        <v>746640</v>
      </c>
      <c r="G80" s="30">
        <f t="shared" si="13"/>
        <v>2959920</v>
      </c>
    </row>
    <row r="81" spans="1:7" ht="31.2" x14ac:dyDescent="0.25">
      <c r="A81" s="9" t="s">
        <v>90</v>
      </c>
      <c r="B81" s="23"/>
      <c r="C81" s="21"/>
      <c r="D81" s="23"/>
      <c r="E81" s="29"/>
      <c r="F81" s="30">
        <f t="shared" si="12"/>
        <v>0</v>
      </c>
      <c r="G81" s="30">
        <f t="shared" si="13"/>
        <v>0</v>
      </c>
    </row>
    <row r="82" spans="1:7" ht="27.6" x14ac:dyDescent="0.25">
      <c r="A82" s="28" t="s">
        <v>23</v>
      </c>
      <c r="B82" s="15">
        <f>ROUND(D82*1.037,0)</f>
        <v>746640</v>
      </c>
      <c r="C82" s="15">
        <f>G82</f>
        <v>2959920</v>
      </c>
      <c r="D82" s="15">
        <v>720000</v>
      </c>
      <c r="E82" s="29">
        <f t="shared" si="16"/>
        <v>3.6999999999999922E-2</v>
      </c>
      <c r="F82" s="30">
        <f t="shared" si="12"/>
        <v>746640</v>
      </c>
      <c r="G82" s="30">
        <f t="shared" si="13"/>
        <v>2959920</v>
      </c>
    </row>
    <row r="83" spans="1:7" ht="34.799999999999997" x14ac:dyDescent="0.25">
      <c r="A83" s="6" t="s">
        <v>24</v>
      </c>
      <c r="B83" s="20"/>
      <c r="C83" s="21"/>
      <c r="D83" s="20"/>
      <c r="E83" s="29"/>
      <c r="F83" s="30">
        <f t="shared" si="12"/>
        <v>0</v>
      </c>
      <c r="G83" s="30">
        <f t="shared" si="13"/>
        <v>0</v>
      </c>
    </row>
    <row r="84" spans="1:7" ht="31.2" x14ac:dyDescent="0.25">
      <c r="A84" s="9" t="s">
        <v>91</v>
      </c>
      <c r="B84" s="23"/>
      <c r="C84" s="21"/>
      <c r="D84" s="23"/>
      <c r="E84" s="29"/>
      <c r="F84" s="30">
        <f t="shared" si="12"/>
        <v>0</v>
      </c>
      <c r="G84" s="30">
        <f t="shared" si="13"/>
        <v>0</v>
      </c>
    </row>
    <row r="85" spans="1:7" ht="31.2" x14ac:dyDescent="0.25">
      <c r="A85" s="8" t="s">
        <v>92</v>
      </c>
      <c r="B85" s="15">
        <f>ROUND(D85*1.037,0)</f>
        <v>674050</v>
      </c>
      <c r="C85" s="15">
        <f>G85</f>
        <v>2672150</v>
      </c>
      <c r="D85" s="15">
        <v>650000</v>
      </c>
      <c r="E85" s="29">
        <f t="shared" si="16"/>
        <v>3.6999999999999922E-2</v>
      </c>
      <c r="F85" s="30">
        <f t="shared" si="12"/>
        <v>674050</v>
      </c>
      <c r="G85" s="30">
        <f t="shared" si="13"/>
        <v>2672150</v>
      </c>
    </row>
    <row r="86" spans="1:7" ht="15.6" x14ac:dyDescent="0.25">
      <c r="A86" s="9" t="s">
        <v>93</v>
      </c>
      <c r="B86" s="23"/>
      <c r="C86" s="21"/>
      <c r="D86" s="23"/>
      <c r="E86" s="29"/>
      <c r="F86" s="30">
        <f t="shared" si="12"/>
        <v>0</v>
      </c>
      <c r="G86" s="30">
        <f t="shared" si="13"/>
        <v>0</v>
      </c>
    </row>
    <row r="87" spans="1:7" ht="16.8" x14ac:dyDescent="0.25">
      <c r="A87" s="8" t="s">
        <v>94</v>
      </c>
      <c r="B87" s="15">
        <f>ROUND(D87*1.037,0)</f>
        <v>508130</v>
      </c>
      <c r="C87" s="15">
        <f>G87</f>
        <v>2014390</v>
      </c>
      <c r="D87" s="15">
        <v>490000</v>
      </c>
      <c r="E87" s="29">
        <f t="shared" si="16"/>
        <v>3.6999999999999922E-2</v>
      </c>
      <c r="F87" s="30">
        <f t="shared" si="12"/>
        <v>508130</v>
      </c>
      <c r="G87" s="30">
        <f t="shared" si="13"/>
        <v>2014390</v>
      </c>
    </row>
    <row r="88" spans="1:7" ht="15.6" x14ac:dyDescent="0.25">
      <c r="A88" s="9" t="s">
        <v>95</v>
      </c>
      <c r="B88" s="23"/>
      <c r="C88" s="21"/>
      <c r="D88" s="23"/>
      <c r="E88" s="29"/>
      <c r="F88" s="30">
        <f t="shared" si="12"/>
        <v>0</v>
      </c>
      <c r="G88" s="30">
        <f t="shared" si="13"/>
        <v>0</v>
      </c>
    </row>
    <row r="89" spans="1:7" ht="31.2" x14ac:dyDescent="0.25">
      <c r="A89" s="8" t="s">
        <v>96</v>
      </c>
      <c r="B89" s="15">
        <f>ROUND(D89*1.037,0)</f>
        <v>559980</v>
      </c>
      <c r="C89" s="15">
        <f>G89</f>
        <v>2219940</v>
      </c>
      <c r="D89" s="15">
        <v>540000</v>
      </c>
      <c r="E89" s="29">
        <f t="shared" si="16"/>
        <v>3.6999999999999922E-2</v>
      </c>
      <c r="F89" s="30">
        <f t="shared" si="12"/>
        <v>559980</v>
      </c>
      <c r="G89" s="30">
        <f t="shared" si="13"/>
        <v>2219940</v>
      </c>
    </row>
    <row r="90" spans="1:7" ht="17.399999999999999" x14ac:dyDescent="0.25">
      <c r="A90" s="6" t="s">
        <v>25</v>
      </c>
      <c r="B90" s="20"/>
      <c r="C90" s="21"/>
      <c r="D90" s="20"/>
      <c r="E90" s="29"/>
      <c r="F90" s="30">
        <f t="shared" si="12"/>
        <v>0</v>
      </c>
      <c r="G90" s="30">
        <f t="shared" si="13"/>
        <v>0</v>
      </c>
    </row>
    <row r="91" spans="1:7" ht="15.6" x14ac:dyDescent="0.25">
      <c r="A91" s="9" t="s">
        <v>97</v>
      </c>
      <c r="B91" s="23"/>
      <c r="C91" s="21"/>
      <c r="D91" s="23"/>
      <c r="E91" s="29"/>
      <c r="F91" s="30">
        <f t="shared" si="12"/>
        <v>0</v>
      </c>
      <c r="G91" s="30">
        <f t="shared" si="13"/>
        <v>0</v>
      </c>
    </row>
    <row r="92" spans="1:7" ht="16.8" x14ac:dyDescent="0.25">
      <c r="A92" s="8" t="s">
        <v>98</v>
      </c>
      <c r="B92" s="15">
        <f>ROUND(D92*1.037,0)</f>
        <v>456280</v>
      </c>
      <c r="C92" s="15">
        <f t="shared" ref="C92:C93" si="17">G92</f>
        <v>1808840</v>
      </c>
      <c r="D92" s="15">
        <v>440000</v>
      </c>
      <c r="E92" s="29">
        <f t="shared" si="16"/>
        <v>3.6999999999999922E-2</v>
      </c>
      <c r="F92" s="30">
        <f t="shared" si="12"/>
        <v>456280</v>
      </c>
      <c r="G92" s="30">
        <f t="shared" si="13"/>
        <v>1808840</v>
      </c>
    </row>
    <row r="93" spans="1:7" ht="16.8" x14ac:dyDescent="0.25">
      <c r="A93" s="8" t="s">
        <v>99</v>
      </c>
      <c r="B93" s="15">
        <f>ROUND(D93*1.037,0)</f>
        <v>404430</v>
      </c>
      <c r="C93" s="15">
        <f t="shared" si="17"/>
        <v>1603290</v>
      </c>
      <c r="D93" s="15">
        <v>390000</v>
      </c>
      <c r="E93" s="29">
        <f t="shared" si="16"/>
        <v>3.6999999999999922E-2</v>
      </c>
      <c r="F93" s="30">
        <f t="shared" si="12"/>
        <v>404430</v>
      </c>
      <c r="G93" s="30">
        <f t="shared" si="13"/>
        <v>1603290</v>
      </c>
    </row>
    <row r="94" spans="1:7" ht="15.6" x14ac:dyDescent="0.25">
      <c r="A94" s="9" t="s">
        <v>100</v>
      </c>
      <c r="B94" s="23"/>
      <c r="C94" s="21"/>
      <c r="D94" s="23"/>
      <c r="E94" s="29"/>
      <c r="F94" s="30">
        <f t="shared" si="12"/>
        <v>0</v>
      </c>
      <c r="G94" s="30">
        <f t="shared" si="13"/>
        <v>0</v>
      </c>
    </row>
    <row r="95" spans="1:7" ht="31.2" x14ac:dyDescent="0.25">
      <c r="A95" s="8" t="s">
        <v>101</v>
      </c>
      <c r="B95" s="15">
        <f>ROUND(D95*1.037,0)</f>
        <v>570350</v>
      </c>
      <c r="C95" s="15">
        <f>G95</f>
        <v>2261050</v>
      </c>
      <c r="D95" s="15">
        <v>550000</v>
      </c>
      <c r="E95" s="29">
        <f t="shared" si="16"/>
        <v>3.6999999999999922E-2</v>
      </c>
      <c r="F95" s="30">
        <f t="shared" si="12"/>
        <v>570350</v>
      </c>
      <c r="G95" s="30">
        <f t="shared" si="13"/>
        <v>2261050</v>
      </c>
    </row>
    <row r="96" spans="1:7" ht="31.2" x14ac:dyDescent="0.25">
      <c r="A96" s="9" t="s">
        <v>102</v>
      </c>
      <c r="B96" s="23"/>
      <c r="C96" s="21"/>
      <c r="D96" s="23"/>
      <c r="E96" s="29"/>
      <c r="F96" s="30">
        <f t="shared" si="12"/>
        <v>0</v>
      </c>
      <c r="G96" s="30">
        <f t="shared" si="13"/>
        <v>0</v>
      </c>
    </row>
    <row r="97" spans="1:8" ht="31.2" x14ac:dyDescent="0.25">
      <c r="A97" s="8" t="s">
        <v>103</v>
      </c>
      <c r="B97" s="15">
        <f>ROUND(D97*1.037,0)</f>
        <v>435540</v>
      </c>
      <c r="C97" s="15">
        <f>G97</f>
        <v>1726620</v>
      </c>
      <c r="D97" s="15">
        <v>420000</v>
      </c>
      <c r="E97" s="29">
        <f t="shared" si="16"/>
        <v>3.6999999999999922E-2</v>
      </c>
      <c r="F97" s="30">
        <f t="shared" si="12"/>
        <v>435540</v>
      </c>
      <c r="G97" s="30">
        <f t="shared" si="13"/>
        <v>1726620</v>
      </c>
    </row>
    <row r="98" spans="1:8" ht="17.399999999999999" x14ac:dyDescent="0.25">
      <c r="A98" s="6" t="s">
        <v>26</v>
      </c>
      <c r="B98" s="20"/>
      <c r="C98" s="21"/>
      <c r="D98" s="20"/>
      <c r="E98" s="29"/>
      <c r="F98" s="30">
        <f t="shared" si="12"/>
        <v>0</v>
      </c>
      <c r="G98" s="30">
        <f t="shared" si="13"/>
        <v>0</v>
      </c>
    </row>
    <row r="99" spans="1:8" ht="15.6" x14ac:dyDescent="0.3">
      <c r="A99" s="7" t="s">
        <v>104</v>
      </c>
      <c r="B99" s="23"/>
      <c r="C99" s="21"/>
      <c r="D99" s="23"/>
      <c r="E99" s="29"/>
      <c r="F99" s="30">
        <f t="shared" si="12"/>
        <v>0</v>
      </c>
      <c r="G99" s="30">
        <f t="shared" si="13"/>
        <v>0</v>
      </c>
    </row>
    <row r="100" spans="1:8" ht="16.8" x14ac:dyDescent="0.25">
      <c r="A100" s="8" t="s">
        <v>105</v>
      </c>
      <c r="B100" s="15">
        <f t="shared" ref="B100:B101" si="18">ROUND(D100*1.037,0)</f>
        <v>404430</v>
      </c>
      <c r="C100" s="15">
        <f t="shared" ref="C100:C101" si="19">G100</f>
        <v>2007720</v>
      </c>
      <c r="D100" s="15">
        <v>390000</v>
      </c>
      <c r="E100" s="29">
        <f t="shared" si="16"/>
        <v>3.6999999999999922E-2</v>
      </c>
      <c r="F100" s="30">
        <f t="shared" si="12"/>
        <v>404430</v>
      </c>
      <c r="G100" s="30">
        <f>D100+F100*4</f>
        <v>2007720</v>
      </c>
      <c r="H100" s="1" t="s">
        <v>121</v>
      </c>
    </row>
    <row r="101" spans="1:8" ht="16.8" x14ac:dyDescent="0.25">
      <c r="A101" s="27" t="s">
        <v>99</v>
      </c>
      <c r="B101" s="15">
        <f t="shared" si="18"/>
        <v>404430</v>
      </c>
      <c r="C101" s="15">
        <f t="shared" si="19"/>
        <v>2007720</v>
      </c>
      <c r="D101" s="15">
        <v>390000</v>
      </c>
      <c r="E101" s="29">
        <f t="shared" si="16"/>
        <v>3.6999999999999922E-2</v>
      </c>
      <c r="F101" s="30">
        <f t="shared" si="12"/>
        <v>404430</v>
      </c>
      <c r="G101" s="30">
        <f>D101+F101*4</f>
        <v>2007720</v>
      </c>
      <c r="H101" s="1" t="s">
        <v>121</v>
      </c>
    </row>
    <row r="102" spans="1:8" ht="17.399999999999999" x14ac:dyDescent="0.25">
      <c r="A102" s="6" t="s">
        <v>27</v>
      </c>
      <c r="B102" s="20"/>
      <c r="C102" s="21"/>
      <c r="D102" s="20"/>
      <c r="E102" s="29"/>
      <c r="F102" s="30">
        <f t="shared" si="12"/>
        <v>0</v>
      </c>
      <c r="G102" s="30">
        <f t="shared" si="13"/>
        <v>0</v>
      </c>
    </row>
    <row r="103" spans="1:8" ht="15.6" x14ac:dyDescent="0.25">
      <c r="A103" s="9" t="s">
        <v>106</v>
      </c>
      <c r="B103" s="23"/>
      <c r="C103" s="21"/>
      <c r="D103" s="23"/>
      <c r="E103" s="29"/>
      <c r="F103" s="30">
        <f t="shared" si="12"/>
        <v>0</v>
      </c>
      <c r="G103" s="30">
        <f t="shared" si="13"/>
        <v>0</v>
      </c>
    </row>
    <row r="104" spans="1:8" ht="16.8" x14ac:dyDescent="0.25">
      <c r="A104" s="8" t="s">
        <v>107</v>
      </c>
      <c r="B104" s="15">
        <f>ROUND(D104*1.037,0)</f>
        <v>404430</v>
      </c>
      <c r="C104" s="15">
        <f>G104</f>
        <v>1603290</v>
      </c>
      <c r="D104" s="15">
        <v>390000</v>
      </c>
      <c r="E104" s="29">
        <f t="shared" si="16"/>
        <v>3.6999999999999922E-2</v>
      </c>
      <c r="F104" s="30">
        <f t="shared" si="12"/>
        <v>404430</v>
      </c>
      <c r="G104" s="30">
        <f t="shared" si="13"/>
        <v>1603290</v>
      </c>
    </row>
    <row r="105" spans="1:8" ht="17.399999999999999" x14ac:dyDescent="0.25">
      <c r="A105" s="6" t="s">
        <v>28</v>
      </c>
      <c r="B105" s="20"/>
      <c r="C105" s="21"/>
      <c r="D105" s="20"/>
      <c r="E105" s="29"/>
      <c r="F105" s="30">
        <f t="shared" si="12"/>
        <v>0</v>
      </c>
      <c r="G105" s="30">
        <f t="shared" si="13"/>
        <v>0</v>
      </c>
    </row>
    <row r="106" spans="1:8" ht="15.6" x14ac:dyDescent="0.25">
      <c r="A106" s="9" t="s">
        <v>108</v>
      </c>
      <c r="B106" s="23"/>
      <c r="C106" s="21"/>
      <c r="D106" s="23"/>
      <c r="E106" s="29"/>
      <c r="F106" s="30">
        <f t="shared" si="12"/>
        <v>0</v>
      </c>
      <c r="G106" s="30">
        <f t="shared" si="13"/>
        <v>0</v>
      </c>
    </row>
    <row r="107" spans="1:8" ht="31.2" x14ac:dyDescent="0.25">
      <c r="A107" s="8" t="s">
        <v>109</v>
      </c>
      <c r="B107" s="15">
        <f>ROUND(D107*1.037,0)</f>
        <v>456280</v>
      </c>
      <c r="C107" s="15">
        <f>G107</f>
        <v>1808840</v>
      </c>
      <c r="D107" s="15">
        <v>440000</v>
      </c>
      <c r="E107" s="29">
        <f t="shared" si="16"/>
        <v>3.6999999999999922E-2</v>
      </c>
      <c r="F107" s="30">
        <f t="shared" si="12"/>
        <v>456280</v>
      </c>
      <c r="G107" s="30">
        <f t="shared" si="13"/>
        <v>1808840</v>
      </c>
    </row>
    <row r="108" spans="1:8" ht="15.6" x14ac:dyDescent="0.25">
      <c r="A108" s="9" t="s">
        <v>110</v>
      </c>
      <c r="B108" s="23"/>
      <c r="C108" s="21"/>
      <c r="D108" s="23"/>
      <c r="E108" s="29"/>
      <c r="F108" s="30">
        <f t="shared" si="12"/>
        <v>0</v>
      </c>
      <c r="G108" s="30">
        <f t="shared" si="13"/>
        <v>0</v>
      </c>
    </row>
    <row r="109" spans="1:8" ht="16.8" x14ac:dyDescent="0.25">
      <c r="A109" s="8" t="s">
        <v>111</v>
      </c>
      <c r="B109" s="15">
        <f>ROUND(D109*1.037,0)</f>
        <v>435540</v>
      </c>
      <c r="C109" s="15">
        <f>G109</f>
        <v>1726620</v>
      </c>
      <c r="D109" s="15">
        <v>420000</v>
      </c>
      <c r="E109" s="29">
        <f t="shared" si="16"/>
        <v>3.6999999999999922E-2</v>
      </c>
      <c r="F109" s="30">
        <f t="shared" si="12"/>
        <v>435540</v>
      </c>
      <c r="G109" s="30">
        <f t="shared" si="13"/>
        <v>1726620</v>
      </c>
    </row>
    <row r="110" spans="1:8" ht="34.799999999999997" x14ac:dyDescent="0.25">
      <c r="A110" s="6" t="s">
        <v>29</v>
      </c>
      <c r="B110" s="20"/>
      <c r="C110" s="21"/>
      <c r="D110" s="20"/>
      <c r="E110" s="29"/>
      <c r="F110" s="30">
        <f t="shared" si="12"/>
        <v>0</v>
      </c>
      <c r="G110" s="30">
        <f t="shared" si="13"/>
        <v>0</v>
      </c>
    </row>
    <row r="111" spans="1:8" ht="15.6" x14ac:dyDescent="0.25">
      <c r="A111" s="9" t="s">
        <v>112</v>
      </c>
      <c r="B111" s="23"/>
      <c r="C111" s="21"/>
      <c r="D111" s="23"/>
      <c r="E111" s="29"/>
      <c r="F111" s="30">
        <f t="shared" si="12"/>
        <v>0</v>
      </c>
      <c r="G111" s="30">
        <f t="shared" si="13"/>
        <v>0</v>
      </c>
    </row>
    <row r="112" spans="1:8" ht="16.8" x14ac:dyDescent="0.25">
      <c r="A112" s="8" t="s">
        <v>113</v>
      </c>
      <c r="B112" s="15">
        <f>ROUND(D112*1.037,0)</f>
        <v>404430</v>
      </c>
      <c r="C112" s="15">
        <f>G112</f>
        <v>1603290</v>
      </c>
      <c r="D112" s="15">
        <v>390000</v>
      </c>
      <c r="E112" s="29">
        <f t="shared" si="16"/>
        <v>3.6999999999999922E-2</v>
      </c>
      <c r="F112" s="30">
        <f t="shared" si="12"/>
        <v>404430</v>
      </c>
      <c r="G112" s="30">
        <f t="shared" si="13"/>
        <v>1603290</v>
      </c>
    </row>
    <row r="113" spans="1:8" ht="34.799999999999997" x14ac:dyDescent="0.25">
      <c r="A113" s="6" t="s">
        <v>30</v>
      </c>
      <c r="B113" s="20"/>
      <c r="C113" s="21"/>
      <c r="D113" s="20"/>
      <c r="E113" s="29"/>
      <c r="F113" s="30">
        <f t="shared" si="12"/>
        <v>0</v>
      </c>
      <c r="G113" s="30">
        <f t="shared" si="13"/>
        <v>0</v>
      </c>
    </row>
    <row r="114" spans="1:8" ht="15.6" x14ac:dyDescent="0.25">
      <c r="A114" s="9" t="s">
        <v>114</v>
      </c>
      <c r="B114" s="23"/>
      <c r="C114" s="21"/>
      <c r="D114" s="23"/>
      <c r="E114" s="29"/>
      <c r="F114" s="30">
        <f t="shared" si="12"/>
        <v>0</v>
      </c>
      <c r="G114" s="30">
        <f t="shared" si="13"/>
        <v>0</v>
      </c>
    </row>
    <row r="115" spans="1:8" ht="16.8" x14ac:dyDescent="0.25">
      <c r="A115" s="8" t="s">
        <v>115</v>
      </c>
      <c r="B115" s="15">
        <f t="shared" ref="B115:B116" si="20">ROUND(D115*1.037,0)</f>
        <v>622200</v>
      </c>
      <c r="C115" s="15">
        <f t="shared" ref="C115:C116" si="21">G115</f>
        <v>2466600</v>
      </c>
      <c r="D115" s="15">
        <v>600000</v>
      </c>
      <c r="E115" s="29">
        <f t="shared" si="16"/>
        <v>3.6999999999999922E-2</v>
      </c>
      <c r="F115" s="30">
        <f t="shared" si="12"/>
        <v>622200</v>
      </c>
      <c r="G115" s="30">
        <f t="shared" si="13"/>
        <v>2466600</v>
      </c>
    </row>
    <row r="116" spans="1:8" ht="16.8" x14ac:dyDescent="0.25">
      <c r="A116" s="8" t="s">
        <v>116</v>
      </c>
      <c r="B116" s="15">
        <f t="shared" si="20"/>
        <v>622200</v>
      </c>
      <c r="C116" s="15">
        <f t="shared" si="21"/>
        <v>2466600</v>
      </c>
      <c r="D116" s="15">
        <v>600000</v>
      </c>
      <c r="E116" s="29">
        <f t="shared" si="16"/>
        <v>3.6999999999999922E-2</v>
      </c>
      <c r="F116" s="30">
        <f t="shared" si="12"/>
        <v>622200</v>
      </c>
      <c r="G116" s="30">
        <f t="shared" si="13"/>
        <v>2466600</v>
      </c>
    </row>
    <row r="117" spans="1:8" ht="17.399999999999999" x14ac:dyDescent="0.25">
      <c r="A117" s="6" t="s">
        <v>117</v>
      </c>
      <c r="B117" s="20"/>
      <c r="C117" s="21"/>
      <c r="D117" s="20"/>
      <c r="E117" s="29"/>
      <c r="F117" s="30">
        <f t="shared" si="12"/>
        <v>0</v>
      </c>
      <c r="G117" s="30">
        <f t="shared" si="13"/>
        <v>0</v>
      </c>
    </row>
    <row r="118" spans="1:8" ht="31.2" x14ac:dyDescent="0.3">
      <c r="A118" s="7" t="s">
        <v>118</v>
      </c>
      <c r="B118" s="22"/>
      <c r="C118" s="21"/>
      <c r="D118" s="22"/>
      <c r="E118" s="29"/>
      <c r="F118" s="30">
        <f t="shared" si="12"/>
        <v>0</v>
      </c>
      <c r="G118" s="30">
        <f t="shared" si="13"/>
        <v>0</v>
      </c>
    </row>
    <row r="119" spans="1:8" ht="31.2" x14ac:dyDescent="0.25">
      <c r="A119" s="8" t="s">
        <v>119</v>
      </c>
      <c r="B119" s="15">
        <f t="shared" ref="B119:B122" si="22">ROUND(D119*1.037,0)</f>
        <v>508130</v>
      </c>
      <c r="C119" s="15">
        <f t="shared" ref="C119:C122" si="23">G119</f>
        <v>2522520</v>
      </c>
      <c r="D119" s="15">
        <v>490000</v>
      </c>
      <c r="E119" s="29">
        <f t="shared" si="16"/>
        <v>3.6999999999999922E-2</v>
      </c>
      <c r="F119" s="30">
        <f t="shared" si="12"/>
        <v>508130</v>
      </c>
      <c r="G119" s="30">
        <f>D119+F119*4</f>
        <v>2522520</v>
      </c>
      <c r="H119" s="1" t="s">
        <v>121</v>
      </c>
    </row>
    <row r="120" spans="1:8" ht="16.8" x14ac:dyDescent="0.25">
      <c r="A120" s="17" t="s">
        <v>31</v>
      </c>
      <c r="B120" s="15">
        <f t="shared" si="22"/>
        <v>414800</v>
      </c>
      <c r="C120" s="15">
        <f t="shared" si="23"/>
        <v>2059200</v>
      </c>
      <c r="D120" s="15">
        <v>400000</v>
      </c>
      <c r="E120" s="29">
        <f t="shared" si="16"/>
        <v>3.6999999999999922E-2</v>
      </c>
      <c r="F120" s="30">
        <f t="shared" si="12"/>
        <v>414800</v>
      </c>
      <c r="G120" s="30">
        <f>D120+F120*4</f>
        <v>2059200</v>
      </c>
      <c r="H120" s="1" t="s">
        <v>121</v>
      </c>
    </row>
    <row r="121" spans="1:8" ht="16.8" x14ac:dyDescent="0.25">
      <c r="A121" s="17" t="s">
        <v>32</v>
      </c>
      <c r="B121" s="15">
        <f t="shared" si="22"/>
        <v>414800</v>
      </c>
      <c r="C121" s="15">
        <f t="shared" si="23"/>
        <v>2059200</v>
      </c>
      <c r="D121" s="15">
        <v>400000</v>
      </c>
      <c r="E121" s="29">
        <f t="shared" si="16"/>
        <v>3.6999999999999922E-2</v>
      </c>
      <c r="F121" s="30">
        <f t="shared" si="12"/>
        <v>414800</v>
      </c>
      <c r="G121" s="30">
        <f>D121+F121*4</f>
        <v>2059200</v>
      </c>
      <c r="H121" s="1" t="s">
        <v>121</v>
      </c>
    </row>
    <row r="122" spans="1:8" ht="16.8" x14ac:dyDescent="0.25">
      <c r="A122" s="17" t="s">
        <v>33</v>
      </c>
      <c r="B122" s="15">
        <f t="shared" si="22"/>
        <v>414800</v>
      </c>
      <c r="C122" s="15">
        <f t="shared" si="23"/>
        <v>2059200</v>
      </c>
      <c r="D122" s="15">
        <v>400000</v>
      </c>
      <c r="E122" s="29">
        <f t="shared" si="16"/>
        <v>3.6999999999999922E-2</v>
      </c>
      <c r="F122" s="30">
        <f t="shared" si="12"/>
        <v>414800</v>
      </c>
      <c r="G122" s="30">
        <f>D122+F122*4</f>
        <v>2059200</v>
      </c>
      <c r="H122" s="1" t="s">
        <v>121</v>
      </c>
    </row>
    <row r="123" spans="1:8" ht="16.8" x14ac:dyDescent="0.25">
      <c r="A123" s="31"/>
      <c r="B123" s="32"/>
      <c r="C123" s="33"/>
    </row>
    <row r="124" spans="1:8" ht="16.8" x14ac:dyDescent="0.25">
      <c r="A124" s="2"/>
      <c r="B124" s="2"/>
      <c r="C124" s="2"/>
    </row>
    <row r="125" spans="1:8" ht="16.8" x14ac:dyDescent="0.25">
      <c r="A125" s="2" t="s">
        <v>122</v>
      </c>
      <c r="B125" s="36" t="s">
        <v>123</v>
      </c>
      <c r="C125" s="36"/>
    </row>
  </sheetData>
  <mergeCells count="5">
    <mergeCell ref="B1:C1"/>
    <mergeCell ref="B3:C3"/>
    <mergeCell ref="B5:C5"/>
    <mergeCell ref="A8:C8"/>
    <mergeCell ref="B125:C1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2021-06-01T07:28:18Z</dcterms:modified>
</cp:coreProperties>
</file>